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hidePivotFieldList="1"/>
  <mc:AlternateContent xmlns:mc="http://schemas.openxmlformats.org/markup-compatibility/2006">
    <mc:Choice Requires="x15">
      <x15ac:absPath xmlns:x15ac="http://schemas.microsoft.com/office/spreadsheetml/2010/11/ac" url="C:\Users\suyu\Desktop\Nueva carpeta\Marzo 2025\"/>
    </mc:Choice>
  </mc:AlternateContent>
  <xr:revisionPtr revIDLastSave="0" documentId="13_ncr:1_{3B40D2F7-EAA4-48E0-97A5-9F6195DF7F21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SUMEN NUMERAL 7" sheetId="20" r:id="rId1"/>
    <sheet name="NUMERAL 7" sheetId="21" r:id="rId2"/>
  </sheets>
  <definedNames>
    <definedName name="_xlnm._FilterDatabase" localSheetId="1" hidden="1">'NUMERAL 7'!$B$7:$Q$142</definedName>
    <definedName name="_Hlk25070023" localSheetId="1">'NUMERAL 7'!#REF!</definedName>
    <definedName name="_xlnm.Print_Area" localSheetId="1">'NUMERAL 7'!$B$1:$Q$340</definedName>
    <definedName name="_xlnm.Print_Titles" localSheetId="1">'NUMERAL 7'!$2:$7</definedName>
    <definedName name="Z_6AD032DF_9700_4DE6_A160_38A5579B4551_.wvu.FilterData" localSheetId="1" hidden="1">'NUMERAL 7'!$C$7:$P$7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40" i="21" l="1"/>
  <c r="N340" i="21"/>
  <c r="N339" i="21"/>
  <c r="Q338" i="21"/>
  <c r="N338" i="21"/>
  <c r="Q337" i="21"/>
  <c r="N337" i="21"/>
  <c r="Q336" i="21"/>
  <c r="N336" i="21"/>
  <c r="Q335" i="21"/>
  <c r="N335" i="21"/>
  <c r="Q334" i="21"/>
  <c r="N334" i="21"/>
  <c r="Q333" i="21"/>
  <c r="N333" i="21"/>
  <c r="Q332" i="21"/>
  <c r="N332" i="21"/>
  <c r="Q331" i="21"/>
  <c r="N331" i="21"/>
  <c r="Q330" i="21"/>
  <c r="N330" i="21"/>
  <c r="Q329" i="21"/>
  <c r="N329" i="21"/>
  <c r="Q328" i="21"/>
  <c r="N328" i="21"/>
  <c r="Q327" i="21"/>
  <c r="N327" i="21"/>
  <c r="Q326" i="21"/>
  <c r="N326" i="21"/>
  <c r="Q325" i="21"/>
  <c r="N325" i="21"/>
  <c r="Q324" i="21"/>
  <c r="N324" i="21"/>
  <c r="Q323" i="21"/>
  <c r="N323" i="21"/>
  <c r="Q322" i="21"/>
  <c r="N322" i="21"/>
  <c r="Q321" i="21"/>
  <c r="N321" i="21"/>
  <c r="Q320" i="21"/>
  <c r="N320" i="21"/>
  <c r="Q319" i="21"/>
  <c r="N319" i="21"/>
  <c r="Q318" i="21"/>
  <c r="N318" i="21"/>
  <c r="Q317" i="21"/>
  <c r="N317" i="21"/>
  <c r="Q316" i="21"/>
  <c r="N316" i="21"/>
  <c r="Q315" i="21"/>
  <c r="N315" i="21"/>
  <c r="Q314" i="21"/>
  <c r="N314" i="21"/>
  <c r="Q313" i="21"/>
  <c r="N313" i="21"/>
  <c r="Q312" i="21"/>
  <c r="N312" i="21"/>
  <c r="Q311" i="21"/>
  <c r="N311" i="21"/>
  <c r="Q310" i="21"/>
  <c r="N310" i="21"/>
  <c r="Q309" i="21"/>
  <c r="N309" i="21"/>
  <c r="Q308" i="21"/>
  <c r="N308" i="21"/>
  <c r="Q307" i="21"/>
  <c r="N307" i="21"/>
  <c r="Q306" i="21"/>
  <c r="N306" i="21"/>
  <c r="Q305" i="21"/>
  <c r="N305" i="21"/>
  <c r="Q304" i="21"/>
  <c r="N304" i="21"/>
  <c r="Q303" i="21"/>
  <c r="N303" i="21"/>
  <c r="Q302" i="21"/>
  <c r="N302" i="21"/>
  <c r="N301" i="21"/>
  <c r="Q300" i="21"/>
  <c r="N300" i="21"/>
  <c r="Q299" i="21"/>
  <c r="N299" i="21"/>
  <c r="Q298" i="21"/>
  <c r="N298" i="21"/>
  <c r="Q297" i="21"/>
  <c r="N297" i="21"/>
  <c r="Q296" i="21"/>
  <c r="N296" i="21"/>
  <c r="Q295" i="21"/>
  <c r="N295" i="21"/>
  <c r="Q294" i="21"/>
  <c r="N294" i="21"/>
  <c r="Q293" i="21"/>
  <c r="N293" i="21"/>
  <c r="Q292" i="21"/>
  <c r="N292" i="21"/>
  <c r="Q291" i="21"/>
  <c r="N291" i="21"/>
  <c r="Q290" i="21"/>
  <c r="N290" i="21"/>
  <c r="Q289" i="21"/>
  <c r="N289" i="21"/>
  <c r="Q288" i="21"/>
  <c r="N288" i="21"/>
  <c r="Q287" i="21"/>
  <c r="N287" i="21"/>
  <c r="Q286" i="21"/>
  <c r="N286" i="21"/>
  <c r="Q285" i="21"/>
  <c r="N285" i="21"/>
  <c r="Q284" i="21"/>
  <c r="N284" i="21"/>
  <c r="Q283" i="21"/>
  <c r="N283" i="21"/>
  <c r="Q282" i="21"/>
  <c r="N282" i="21"/>
  <c r="Q281" i="21"/>
  <c r="N281" i="21"/>
  <c r="Q280" i="21"/>
  <c r="N280" i="21"/>
  <c r="Q279" i="21"/>
  <c r="N279" i="21"/>
  <c r="Q278" i="21"/>
  <c r="N278" i="21"/>
  <c r="Q277" i="21"/>
  <c r="N277" i="21"/>
  <c r="Q276" i="21"/>
  <c r="N276" i="21"/>
  <c r="Q275" i="21"/>
  <c r="N275" i="21"/>
  <c r="Q274" i="21"/>
  <c r="N274" i="21"/>
  <c r="Q273" i="21"/>
  <c r="N273" i="21"/>
  <c r="Q272" i="21"/>
  <c r="N272" i="21"/>
  <c r="Q271" i="21"/>
  <c r="N271" i="21"/>
  <c r="Q270" i="21"/>
  <c r="N270" i="21"/>
  <c r="Q269" i="21"/>
  <c r="N269" i="21"/>
  <c r="Q268" i="21"/>
  <c r="N268" i="21"/>
  <c r="Q267" i="21"/>
  <c r="N267" i="21"/>
  <c r="Q266" i="21"/>
  <c r="N266" i="21"/>
  <c r="Q265" i="21"/>
  <c r="N265" i="21"/>
  <c r="Q264" i="21"/>
  <c r="N264" i="21"/>
  <c r="Q263" i="21"/>
  <c r="N263" i="21"/>
  <c r="Q262" i="21"/>
  <c r="N262" i="21"/>
  <c r="Q261" i="21"/>
  <c r="N261" i="21"/>
  <c r="Q260" i="21"/>
  <c r="N260" i="21"/>
  <c r="Q259" i="21"/>
  <c r="N259" i="21"/>
  <c r="Q258" i="21"/>
  <c r="N258" i="21"/>
  <c r="Q257" i="21"/>
  <c r="N257" i="21"/>
  <c r="Q256" i="21"/>
  <c r="N256" i="21"/>
  <c r="Q255" i="21"/>
  <c r="N255" i="21"/>
  <c r="Q254" i="21"/>
  <c r="N254" i="21"/>
  <c r="Q253" i="21"/>
  <c r="N253" i="21"/>
  <c r="Q252" i="21"/>
  <c r="N252" i="21"/>
  <c r="Q251" i="21"/>
  <c r="N251" i="21"/>
  <c r="Q250" i="21"/>
  <c r="N250" i="21"/>
  <c r="Q249" i="21"/>
  <c r="N249" i="21"/>
  <c r="Q248" i="21"/>
  <c r="N248" i="21"/>
  <c r="Q247" i="21"/>
  <c r="N247" i="21"/>
  <c r="Q246" i="21"/>
  <c r="N246" i="21"/>
  <c r="Q245" i="21"/>
  <c r="N245" i="21"/>
  <c r="Q244" i="21"/>
  <c r="N244" i="21"/>
  <c r="Q243" i="21"/>
  <c r="N243" i="21"/>
  <c r="Q242" i="21"/>
  <c r="N242" i="21"/>
  <c r="Q241" i="21"/>
  <c r="N241" i="21"/>
  <c r="Q240" i="21"/>
  <c r="N240" i="21"/>
  <c r="Q239" i="21"/>
  <c r="N239" i="21"/>
  <c r="Q238" i="21"/>
  <c r="N238" i="21"/>
  <c r="Q237" i="21"/>
  <c r="N237" i="21"/>
  <c r="Q236" i="21"/>
  <c r="N236" i="21"/>
  <c r="Q235" i="21"/>
  <c r="N235" i="21"/>
  <c r="Q234" i="21"/>
  <c r="N234" i="21"/>
  <c r="Q233" i="21"/>
  <c r="N233" i="21"/>
  <c r="Q232" i="21"/>
  <c r="N232" i="21"/>
  <c r="Q231" i="21"/>
  <c r="N231" i="21"/>
  <c r="Q230" i="21"/>
  <c r="N230" i="21"/>
  <c r="Q229" i="21"/>
  <c r="N229" i="21"/>
  <c r="Q228" i="21"/>
  <c r="N228" i="21"/>
  <c r="Q227" i="21"/>
  <c r="N227" i="21"/>
  <c r="Q226" i="21"/>
  <c r="N226" i="21"/>
  <c r="Q225" i="21"/>
  <c r="N225" i="21"/>
  <c r="Q224" i="21"/>
  <c r="N224" i="21"/>
  <c r="Q223" i="21"/>
  <c r="N223" i="21"/>
  <c r="Q222" i="21"/>
  <c r="N222" i="21"/>
  <c r="Q221" i="21"/>
  <c r="N221" i="21"/>
  <c r="Q220" i="21"/>
  <c r="N220" i="21"/>
  <c r="Q219" i="21"/>
  <c r="N219" i="21"/>
  <c r="Q218" i="21"/>
  <c r="N218" i="21"/>
  <c r="Q217" i="21"/>
  <c r="N217" i="21"/>
  <c r="Q216" i="21"/>
  <c r="N216" i="21"/>
  <c r="Q215" i="21"/>
  <c r="N215" i="21"/>
  <c r="Q214" i="21"/>
  <c r="N214" i="21"/>
  <c r="Q213" i="21"/>
  <c r="N213" i="21"/>
  <c r="Q212" i="21"/>
  <c r="N212" i="21"/>
  <c r="Q211" i="21"/>
  <c r="N211" i="21"/>
  <c r="Q210" i="21"/>
  <c r="N210" i="21"/>
  <c r="Q209" i="21"/>
  <c r="N209" i="21"/>
  <c r="Q208" i="21"/>
  <c r="N208" i="21"/>
  <c r="Q207" i="21"/>
  <c r="N207" i="21"/>
  <c r="Q206" i="21"/>
  <c r="N206" i="21"/>
  <c r="Q205" i="21"/>
  <c r="N205" i="21"/>
  <c r="Q204" i="21"/>
  <c r="N204" i="21"/>
  <c r="Q203" i="21"/>
  <c r="N203" i="21"/>
  <c r="Q202" i="21"/>
  <c r="N202" i="21"/>
  <c r="Q201" i="21"/>
  <c r="N201" i="21"/>
  <c r="Q200" i="21"/>
  <c r="N200" i="21"/>
  <c r="Q199" i="21"/>
  <c r="N199" i="21"/>
  <c r="Q198" i="21"/>
  <c r="N198" i="21"/>
  <c r="Q197" i="21"/>
  <c r="N197" i="21"/>
  <c r="Q196" i="21"/>
  <c r="N196" i="21"/>
  <c r="Q195" i="21"/>
  <c r="N195" i="21"/>
  <c r="Q194" i="21"/>
  <c r="N194" i="21"/>
  <c r="Q193" i="21"/>
  <c r="N193" i="21"/>
  <c r="Q192" i="21"/>
  <c r="N192" i="21"/>
  <c r="Q191" i="21"/>
  <c r="N191" i="21"/>
  <c r="Q190" i="21"/>
  <c r="N190" i="21"/>
  <c r="Q189" i="21"/>
  <c r="N189" i="21"/>
  <c r="Q188" i="21"/>
  <c r="N188" i="21"/>
  <c r="Q187" i="21"/>
  <c r="N187" i="21"/>
  <c r="Q186" i="21"/>
  <c r="N186" i="21"/>
  <c r="Q185" i="21"/>
  <c r="N185" i="21"/>
  <c r="Q184" i="21"/>
  <c r="N184" i="21"/>
  <c r="Q183" i="21"/>
  <c r="N183" i="21"/>
  <c r="Q182" i="21"/>
  <c r="N182" i="21"/>
  <c r="Q181" i="21"/>
  <c r="N181" i="21"/>
  <c r="Q180" i="21"/>
  <c r="N180" i="21"/>
  <c r="Q179" i="21"/>
  <c r="N179" i="21"/>
  <c r="Q178" i="21"/>
  <c r="N178" i="21"/>
  <c r="Q177" i="21"/>
  <c r="N177" i="21"/>
  <c r="Q176" i="21"/>
  <c r="N176" i="21"/>
  <c r="Q175" i="21"/>
  <c r="N175" i="21"/>
  <c r="Q174" i="21"/>
  <c r="N174" i="21"/>
  <c r="Q173" i="21"/>
  <c r="N173" i="21"/>
  <c r="Q172" i="21"/>
  <c r="N172" i="21"/>
  <c r="Q171" i="21"/>
  <c r="N171" i="21"/>
  <c r="Q170" i="21"/>
  <c r="N170" i="21"/>
  <c r="Q169" i="21"/>
  <c r="N169" i="21"/>
  <c r="Q168" i="21"/>
  <c r="N168" i="21"/>
  <c r="Q167" i="21"/>
  <c r="N167" i="21"/>
  <c r="Q166" i="21"/>
  <c r="N166" i="21"/>
  <c r="Q165" i="21"/>
  <c r="N165" i="21"/>
  <c r="Q164" i="21"/>
  <c r="N164" i="21"/>
  <c r="Q163" i="21"/>
  <c r="N163" i="21"/>
  <c r="Q162" i="21"/>
  <c r="N162" i="21"/>
  <c r="Q161" i="21"/>
  <c r="N161" i="21"/>
  <c r="Q160" i="21"/>
  <c r="N160" i="21"/>
  <c r="Q159" i="21"/>
  <c r="N159" i="21"/>
  <c r="Q158" i="21"/>
  <c r="N158" i="21"/>
  <c r="Q157" i="21"/>
  <c r="N157" i="21"/>
  <c r="Q156" i="21"/>
  <c r="N156" i="21"/>
  <c r="Q155" i="21"/>
  <c r="N155" i="21"/>
  <c r="Q154" i="21"/>
  <c r="N154" i="21"/>
  <c r="Q153" i="21"/>
  <c r="N153" i="21"/>
  <c r="Q152" i="21"/>
  <c r="N152" i="21"/>
  <c r="Q151" i="21"/>
  <c r="N151" i="21"/>
  <c r="Q150" i="21"/>
  <c r="N150" i="21"/>
  <c r="Q149" i="21"/>
  <c r="N149" i="21"/>
  <c r="Q148" i="21"/>
  <c r="N148" i="21"/>
  <c r="Q147" i="21"/>
  <c r="N147" i="21"/>
  <c r="Q146" i="21"/>
  <c r="N146" i="21"/>
  <c r="Q145" i="21"/>
  <c r="N145" i="21"/>
  <c r="Q144" i="21"/>
  <c r="N144" i="21"/>
  <c r="Q143" i="21"/>
  <c r="N143" i="21"/>
  <c r="N142" i="21"/>
  <c r="N141" i="21"/>
  <c r="N140" i="21"/>
  <c r="Q139" i="21"/>
  <c r="N139" i="21"/>
  <c r="Q138" i="21"/>
  <c r="N138" i="21"/>
  <c r="Q137" i="21"/>
  <c r="N137" i="21"/>
  <c r="Q136" i="21"/>
  <c r="N136" i="21"/>
  <c r="N135" i="21"/>
  <c r="N134" i="21"/>
  <c r="Q133" i="21"/>
  <c r="N133" i="21"/>
  <c r="N132" i="21"/>
  <c r="Q131" i="21"/>
  <c r="N131" i="21"/>
  <c r="Q130" i="21"/>
  <c r="N130" i="21"/>
  <c r="Q129" i="21"/>
  <c r="N129" i="21"/>
  <c r="Q128" i="21"/>
  <c r="N128" i="21"/>
  <c r="Q127" i="21"/>
  <c r="N127" i="21"/>
  <c r="Q126" i="21"/>
  <c r="N126" i="21"/>
  <c r="Q125" i="21"/>
  <c r="N125" i="21"/>
  <c r="Q124" i="21"/>
  <c r="N124" i="21"/>
  <c r="Q123" i="21"/>
  <c r="N123" i="21"/>
  <c r="Q122" i="21"/>
  <c r="N122" i="21"/>
  <c r="Q121" i="21"/>
  <c r="N121" i="21"/>
  <c r="Q120" i="21"/>
  <c r="N120" i="21"/>
  <c r="Q119" i="21"/>
  <c r="N119" i="21"/>
  <c r="Q118" i="21"/>
  <c r="N118" i="21"/>
  <c r="Q117" i="21"/>
  <c r="N117" i="21"/>
  <c r="Q116" i="21"/>
  <c r="N116" i="21"/>
  <c r="Q115" i="21"/>
  <c r="N115" i="21"/>
  <c r="Q114" i="21"/>
  <c r="N114" i="21"/>
  <c r="Q113" i="21"/>
  <c r="N113" i="21"/>
  <c r="N112" i="21"/>
  <c r="Q111" i="21"/>
  <c r="N111" i="21"/>
  <c r="Q110" i="21"/>
  <c r="N110" i="21"/>
  <c r="Q109" i="21"/>
  <c r="N109" i="21"/>
  <c r="Q108" i="21"/>
  <c r="N108" i="21"/>
  <c r="Q107" i="21"/>
  <c r="N107" i="21"/>
  <c r="Q106" i="21"/>
  <c r="N106" i="21"/>
  <c r="Q105" i="21"/>
  <c r="N105" i="21"/>
  <c r="Q104" i="21"/>
  <c r="N104" i="21"/>
  <c r="Q103" i="21"/>
  <c r="N103" i="21"/>
  <c r="Q102" i="21"/>
  <c r="N102" i="21"/>
  <c r="Q101" i="21"/>
  <c r="N101" i="21"/>
  <c r="Q100" i="21"/>
  <c r="N100" i="21"/>
  <c r="Q99" i="21"/>
  <c r="N99" i="21"/>
  <c r="Q98" i="21"/>
  <c r="N98" i="21"/>
  <c r="Q97" i="21"/>
  <c r="N97" i="21"/>
  <c r="Q96" i="21"/>
  <c r="N96" i="21"/>
  <c r="Q95" i="21"/>
  <c r="N95" i="21"/>
  <c r="Q94" i="21"/>
  <c r="N94" i="21"/>
  <c r="Q93" i="21"/>
  <c r="N93" i="21"/>
  <c r="Q92" i="21"/>
  <c r="N92" i="21"/>
  <c r="Q91" i="21"/>
  <c r="N91" i="21"/>
  <c r="Q90" i="21"/>
  <c r="N90" i="21"/>
  <c r="Q89" i="21"/>
  <c r="N89" i="21"/>
  <c r="Q88" i="21"/>
  <c r="N88" i="21"/>
  <c r="Q87" i="21"/>
  <c r="N87" i="21"/>
  <c r="Q86" i="21"/>
  <c r="N86" i="21"/>
  <c r="Q85" i="21"/>
  <c r="N85" i="21"/>
  <c r="Q84" i="21"/>
  <c r="N84" i="21"/>
  <c r="Q83" i="21"/>
  <c r="N83" i="21"/>
  <c r="Q82" i="21"/>
  <c r="N82" i="21"/>
  <c r="Q81" i="21"/>
  <c r="N81" i="21"/>
  <c r="Q80" i="21"/>
  <c r="N80" i="21"/>
  <c r="Q79" i="21"/>
  <c r="N79" i="21"/>
  <c r="Q78" i="21"/>
  <c r="N78" i="21"/>
  <c r="Q77" i="21"/>
  <c r="N77" i="21"/>
  <c r="Q76" i="21"/>
  <c r="N76" i="21"/>
  <c r="Q75" i="21"/>
  <c r="N75" i="21"/>
  <c r="Q74" i="21"/>
  <c r="N74" i="21"/>
  <c r="Q73" i="21"/>
  <c r="N73" i="21"/>
  <c r="Q72" i="21"/>
  <c r="N72" i="21"/>
  <c r="Q71" i="21"/>
  <c r="N71" i="21"/>
  <c r="Q70" i="21"/>
  <c r="N70" i="21"/>
  <c r="Q69" i="21"/>
  <c r="N69" i="21"/>
  <c r="Q68" i="21"/>
  <c r="N68" i="21"/>
  <c r="Q67" i="21"/>
  <c r="N67" i="21"/>
  <c r="Q66" i="21"/>
  <c r="N66" i="21"/>
  <c r="Q65" i="21"/>
  <c r="N65" i="21"/>
  <c r="Q64" i="21"/>
  <c r="N64" i="21"/>
  <c r="Q63" i="21"/>
  <c r="N63" i="21"/>
  <c r="Q62" i="21"/>
  <c r="N62" i="21"/>
  <c r="Q61" i="21"/>
  <c r="N61" i="21"/>
  <c r="Q60" i="21"/>
  <c r="N60" i="21"/>
  <c r="Q59" i="21"/>
  <c r="N59" i="21"/>
  <c r="Q58" i="21"/>
  <c r="N58" i="21"/>
  <c r="Q57" i="21"/>
  <c r="N57" i="21"/>
  <c r="Q56" i="21"/>
  <c r="N56" i="21"/>
  <c r="Q55" i="21"/>
  <c r="N55" i="21"/>
  <c r="Q54" i="21"/>
  <c r="N54" i="21"/>
  <c r="Q53" i="21"/>
  <c r="N53" i="21"/>
  <c r="Q52" i="21"/>
  <c r="N52" i="21"/>
  <c r="Q51" i="21"/>
  <c r="N51" i="21"/>
  <c r="Q50" i="21"/>
  <c r="N50" i="21"/>
  <c r="Q49" i="21"/>
  <c r="N49" i="21"/>
  <c r="Q48" i="21"/>
  <c r="N48" i="21"/>
  <c r="Q47" i="21"/>
  <c r="N47" i="21"/>
  <c r="Q46" i="21"/>
  <c r="N46" i="21"/>
  <c r="Q45" i="21"/>
  <c r="N45" i="21"/>
  <c r="Q44" i="21"/>
  <c r="N44" i="21"/>
  <c r="Q43" i="21"/>
  <c r="N43" i="21"/>
  <c r="Q42" i="21"/>
  <c r="N42" i="21"/>
  <c r="Q41" i="21"/>
  <c r="N41" i="21"/>
  <c r="Q40" i="21"/>
  <c r="N40" i="21"/>
  <c r="Q39" i="21"/>
  <c r="N39" i="21"/>
  <c r="Q38" i="21"/>
  <c r="N38" i="21"/>
  <c r="Q37" i="21"/>
  <c r="N37" i="21"/>
  <c r="Q36" i="21"/>
  <c r="N36" i="21"/>
  <c r="Q35" i="21"/>
  <c r="N35" i="21"/>
  <c r="Q34" i="21"/>
  <c r="N34" i="21"/>
  <c r="N33" i="21"/>
  <c r="N32" i="21"/>
  <c r="N31" i="21"/>
  <c r="Q30" i="21"/>
  <c r="N30" i="21"/>
  <c r="Q29" i="21"/>
  <c r="N29" i="21"/>
  <c r="Q28" i="21"/>
  <c r="N28" i="21"/>
  <c r="Q27" i="21"/>
  <c r="N27" i="21"/>
  <c r="N26" i="21"/>
  <c r="N25" i="21"/>
  <c r="N24" i="21"/>
  <c r="N23" i="21"/>
  <c r="Q22" i="21"/>
  <c r="N22" i="21"/>
  <c r="Q21" i="21"/>
  <c r="N21" i="21"/>
  <c r="Q20" i="21"/>
  <c r="N20" i="21"/>
  <c r="Q19" i="21"/>
  <c r="N19" i="21"/>
  <c r="Q18" i="21"/>
  <c r="N18" i="21"/>
  <c r="Q17" i="21"/>
  <c r="N17" i="21"/>
  <c r="Q16" i="21"/>
  <c r="N16" i="21"/>
  <c r="Q15" i="21"/>
  <c r="N15" i="21"/>
  <c r="Q14" i="21"/>
  <c r="N14" i="21"/>
  <c r="Q13" i="21"/>
  <c r="N13" i="21"/>
  <c r="N12" i="21"/>
  <c r="Q11" i="21"/>
  <c r="N11" i="21"/>
  <c r="Q10" i="21"/>
  <c r="N10" i="21"/>
  <c r="Q9" i="21"/>
  <c r="N9" i="21"/>
  <c r="B9" i="2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0" i="21" s="1"/>
  <c r="B21" i="21" s="1"/>
  <c r="B22" i="21" s="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7" i="21" s="1"/>
  <c r="B298" i="21" s="1"/>
  <c r="B299" i="21" s="1"/>
  <c r="B300" i="21" s="1"/>
  <c r="B301" i="21" s="1"/>
  <c r="B302" i="21" s="1"/>
  <c r="B303" i="21" s="1"/>
  <c r="B304" i="21" s="1"/>
  <c r="B305" i="21" s="1"/>
  <c r="B306" i="21" s="1"/>
  <c r="B307" i="21" s="1"/>
  <c r="B308" i="21" s="1"/>
  <c r="B309" i="21" s="1"/>
  <c r="B310" i="21" s="1"/>
  <c r="B311" i="21" s="1"/>
  <c r="B312" i="21" s="1"/>
  <c r="B313" i="21" s="1"/>
  <c r="B314" i="21" s="1"/>
  <c r="B315" i="21" s="1"/>
  <c r="B316" i="21" s="1"/>
  <c r="B317" i="21" s="1"/>
  <c r="B318" i="21" s="1"/>
  <c r="B319" i="21" s="1"/>
  <c r="B320" i="21" s="1"/>
  <c r="B321" i="21" s="1"/>
  <c r="B322" i="21" s="1"/>
  <c r="B323" i="21" s="1"/>
  <c r="B324" i="21" s="1"/>
  <c r="B325" i="21" s="1"/>
  <c r="B326" i="21" s="1"/>
  <c r="B327" i="21" s="1"/>
  <c r="B328" i="21" s="1"/>
  <c r="B329" i="21" s="1"/>
  <c r="B330" i="21" s="1"/>
  <c r="B331" i="21" s="1"/>
  <c r="B332" i="21" s="1"/>
  <c r="B333" i="21" s="1"/>
  <c r="B334" i="21" s="1"/>
  <c r="B335" i="21" s="1"/>
  <c r="B336" i="21" s="1"/>
  <c r="B337" i="21" s="1"/>
  <c r="B338" i="21" s="1"/>
  <c r="B339" i="21" s="1"/>
  <c r="B340" i="21" s="1"/>
  <c r="Q8" i="21"/>
  <c r="N8" i="21"/>
</calcChain>
</file>

<file path=xl/sharedStrings.xml><?xml version="1.0" encoding="utf-8"?>
<sst xmlns="http://schemas.openxmlformats.org/spreadsheetml/2006/main" count="3400" uniqueCount="912">
  <si>
    <t>PROCODE</t>
  </si>
  <si>
    <t>PROVIDI</t>
  </si>
  <si>
    <t>Chimaltenango</t>
  </si>
  <si>
    <t>Alta Verapaz</t>
  </si>
  <si>
    <t>Alcalde Municipal</t>
  </si>
  <si>
    <t>Huehuetenango</t>
  </si>
  <si>
    <t>PROACO</t>
  </si>
  <si>
    <t>Guatemala</t>
  </si>
  <si>
    <t>Jutiapa</t>
  </si>
  <si>
    <t>Sololá</t>
  </si>
  <si>
    <t>PROGRAMA</t>
  </si>
  <si>
    <t>CARGO</t>
  </si>
  <si>
    <t>COMUNIDAD BENEFICIADA</t>
  </si>
  <si>
    <t>MUNICIPIO</t>
  </si>
  <si>
    <t>DEPARTAMENTO</t>
  </si>
  <si>
    <t>Total general</t>
  </si>
  <si>
    <t>Izabal</t>
  </si>
  <si>
    <t>Zacapa</t>
  </si>
  <si>
    <t>Gualán</t>
  </si>
  <si>
    <t>Alcalde Auxiliar</t>
  </si>
  <si>
    <t>Quetzaltenango</t>
  </si>
  <si>
    <t>Alcalde Comunitario</t>
  </si>
  <si>
    <t>Jalapa</t>
  </si>
  <si>
    <t>Retalhuleu</t>
  </si>
  <si>
    <t>San Felipe</t>
  </si>
  <si>
    <t>Totonicapán</t>
  </si>
  <si>
    <t>Santa Rosa</t>
  </si>
  <si>
    <t>Quiché</t>
  </si>
  <si>
    <t>Petén</t>
  </si>
  <si>
    <t>Chiquimula</t>
  </si>
  <si>
    <t>Presidente del Consejo Comunitario de Desarrollo -COCODE-</t>
  </si>
  <si>
    <t>NO. PROYECTO</t>
  </si>
  <si>
    <t>VALOR TOTAL Q</t>
  </si>
  <si>
    <t xml:space="preserve">VALOR
UNITARIO </t>
  </si>
  <si>
    <t>CANTIDAD 
DOTADA</t>
  </si>
  <si>
    <t>MATERIAL DOTADO</t>
  </si>
  <si>
    <t>NO.  DE ACTA</t>
  </si>
  <si>
    <t>DPI BENEFI.</t>
  </si>
  <si>
    <t>NOMBRE SOLICITANTE</t>
  </si>
  <si>
    <t>FECHA DE ENTREGA</t>
  </si>
  <si>
    <t>No.</t>
  </si>
  <si>
    <t>Taxisco</t>
  </si>
  <si>
    <t>BENEFICIARIOS
DIRECTOS</t>
  </si>
  <si>
    <t>Suchitepéquez</t>
  </si>
  <si>
    <t>Livingston</t>
  </si>
  <si>
    <t>Colotenango</t>
  </si>
  <si>
    <t>Coordinador del Consejo Comunitario de Desarrollo -COCODE-</t>
  </si>
  <si>
    <t>Dirección Departamental de Educación</t>
  </si>
  <si>
    <t>Director Ejecutivo IV</t>
  </si>
  <si>
    <t>Pupitre Con Silla Y Tablero</t>
  </si>
  <si>
    <t>015-0-2024</t>
  </si>
  <si>
    <t>RUDY VELÁSQUEZ LÓPEZ</t>
  </si>
  <si>
    <t>1987 95319 1319</t>
  </si>
  <si>
    <t>Concreto Premezclado Cupón</t>
  </si>
  <si>
    <t>Mesa Triangular Escolar</t>
  </si>
  <si>
    <t>027-0-2024</t>
  </si>
  <si>
    <t>Director Ejecutivo III</t>
  </si>
  <si>
    <t>Chicacao</t>
  </si>
  <si>
    <t>Sector Doña Lola</t>
  </si>
  <si>
    <t>Parcelamiento la Esperanza</t>
  </si>
  <si>
    <t>Adoquin</t>
  </si>
  <si>
    <t>El Estor</t>
  </si>
  <si>
    <t>Aldea Nuevo San Miguelito</t>
  </si>
  <si>
    <t>Aldea San Marcos</t>
  </si>
  <si>
    <t>Aldea Sepur Zarco</t>
  </si>
  <si>
    <t>Coatepeque</t>
  </si>
  <si>
    <t>Olopa</t>
  </si>
  <si>
    <t>Aldea las Cruces</t>
  </si>
  <si>
    <t>Cantón Vaquilito</t>
  </si>
  <si>
    <t>Cantón Candelaria Ayutía</t>
  </si>
  <si>
    <t>Caserío las Conchas</t>
  </si>
  <si>
    <t>Mazatenango</t>
  </si>
  <si>
    <t>San Juan Ostuncalco</t>
  </si>
  <si>
    <t>San Pedro Necta</t>
  </si>
  <si>
    <t>021-0-2024</t>
  </si>
  <si>
    <t>Arroz De 10 Kilos</t>
  </si>
  <si>
    <t>017-0-2024</t>
  </si>
  <si>
    <t>Tubo Diametro 8 Plgs X 6 Mts</t>
  </si>
  <si>
    <t>Tubo Diámetro 2 Plg X 6 Metros</t>
  </si>
  <si>
    <t>018-0-2024</t>
  </si>
  <si>
    <t>Tubo Diámetro 3 Plg X 6 Metros</t>
  </si>
  <si>
    <t>Santa Lucía Utatlán</t>
  </si>
  <si>
    <t>San Gaspar Chajul</t>
  </si>
  <si>
    <t>Escuintla</t>
  </si>
  <si>
    <t>Nahualá</t>
  </si>
  <si>
    <t>Champerico</t>
  </si>
  <si>
    <t xml:space="preserve">Zacapa </t>
  </si>
  <si>
    <t>Chiquimulilla</t>
  </si>
  <si>
    <t>San José Pinula</t>
  </si>
  <si>
    <t>Aldea El Carmen</t>
  </si>
  <si>
    <t>Momostenango</t>
  </si>
  <si>
    <t>026-0-2024</t>
  </si>
  <si>
    <t>Tornillo Polser</t>
  </si>
  <si>
    <t>054-2025</t>
  </si>
  <si>
    <t>Costanera 4 Pulgadas</t>
  </si>
  <si>
    <t>Lamina Acanalada 12 Pies</t>
  </si>
  <si>
    <t>053-2025</t>
  </si>
  <si>
    <t>052-2025</t>
  </si>
  <si>
    <t>051-2025</t>
  </si>
  <si>
    <t>050-2025</t>
  </si>
  <si>
    <t>049-2025</t>
  </si>
  <si>
    <t>048-2025</t>
  </si>
  <si>
    <t>047-2025</t>
  </si>
  <si>
    <t>046-2025</t>
  </si>
  <si>
    <t>045-2025</t>
  </si>
  <si>
    <t>044-2025</t>
  </si>
  <si>
    <t>043-2025</t>
  </si>
  <si>
    <t>042-2025</t>
  </si>
  <si>
    <t>041-2025</t>
  </si>
  <si>
    <t>040-2025</t>
  </si>
  <si>
    <t>039-2025</t>
  </si>
  <si>
    <t>038-2025</t>
  </si>
  <si>
    <t>037-2025</t>
  </si>
  <si>
    <t>036-2025</t>
  </si>
  <si>
    <t>035-2025</t>
  </si>
  <si>
    <t>034-2025</t>
  </si>
  <si>
    <t>033-2025</t>
  </si>
  <si>
    <t>032-2025</t>
  </si>
  <si>
    <t>031-2025</t>
  </si>
  <si>
    <t>030-2025</t>
  </si>
  <si>
    <t>029-2025</t>
  </si>
  <si>
    <t>028-0-2024</t>
  </si>
  <si>
    <t>Depósito de Agua (Tinaco)</t>
  </si>
  <si>
    <t>China Taiwan</t>
  </si>
  <si>
    <t>059-2025</t>
  </si>
  <si>
    <t>058-2025</t>
  </si>
  <si>
    <t>CD-069-2024/JB</t>
  </si>
  <si>
    <t>057-2025</t>
  </si>
  <si>
    <t>028-2025</t>
  </si>
  <si>
    <t>056-2025</t>
  </si>
  <si>
    <t>012-0-2023</t>
  </si>
  <si>
    <t>024-0-2024</t>
  </si>
  <si>
    <t>Mesa Bipersonal Escolar</t>
  </si>
  <si>
    <t>055-2025</t>
  </si>
  <si>
    <t>Jalpatagua</t>
  </si>
  <si>
    <t>020-0-2024</t>
  </si>
  <si>
    <t>Proyector 3,400 Lumen</t>
  </si>
  <si>
    <t>Computadora de Escritorio</t>
  </si>
  <si>
    <t>1617 24795 2209</t>
  </si>
  <si>
    <t>El Adelanto</t>
  </si>
  <si>
    <t>Coordinadora del Consejo Comunitario de Desarrollo -COCODE-</t>
  </si>
  <si>
    <t>2455 44291 1417</t>
  </si>
  <si>
    <t>San Bartolomé Jocotenango</t>
  </si>
  <si>
    <t>042-0-2024</t>
  </si>
  <si>
    <t>Cupones De Filtros De Agua De 22 Litros</t>
  </si>
  <si>
    <t>Concejal Primero</t>
  </si>
  <si>
    <t>Secretario del Consejo Comunitario de Desarrollo -COCODE-</t>
  </si>
  <si>
    <t>025-0-2024</t>
  </si>
  <si>
    <t>Bomba De Plastico De 16 Litros</t>
  </si>
  <si>
    <t>1785 78118 0609</t>
  </si>
  <si>
    <t>San Gaspar Ixchil</t>
  </si>
  <si>
    <t>174-2025</t>
  </si>
  <si>
    <t>2239 14622 1607</t>
  </si>
  <si>
    <t>FEDERICO ICAL CAAL</t>
  </si>
  <si>
    <t>Caserío Río Blanco</t>
  </si>
  <si>
    <t>2614 75894 1803</t>
  </si>
  <si>
    <t>OSCAR RENÉ TUPIL</t>
  </si>
  <si>
    <t>2606 51060 1803</t>
  </si>
  <si>
    <t>JOSÉ QUIB CÚ</t>
  </si>
  <si>
    <t>Aldea Manguito I</t>
  </si>
  <si>
    <t>2352 33889 1607</t>
  </si>
  <si>
    <t>JUAN CARLOS TIUL PÁ</t>
  </si>
  <si>
    <t>2414 48824 1803</t>
  </si>
  <si>
    <t>ALEJANDRO CAAL CAN</t>
  </si>
  <si>
    <t>Caserío Santa María Cotoxja</t>
  </si>
  <si>
    <t>2386 40892 1803</t>
  </si>
  <si>
    <t>JUAN TIUL CHÉ</t>
  </si>
  <si>
    <t>Caserío Chinapancala</t>
  </si>
  <si>
    <t>2711 62961 1607</t>
  </si>
  <si>
    <t>PEDRO YAT COC</t>
  </si>
  <si>
    <t>2663 96925 1607</t>
  </si>
  <si>
    <t>ARTURO CHOC</t>
  </si>
  <si>
    <t>Caserío Pombaaq</t>
  </si>
  <si>
    <t>2576 66850 1608</t>
  </si>
  <si>
    <t>RAUL ICÓ</t>
  </si>
  <si>
    <t>Caserío Chinamilagro</t>
  </si>
  <si>
    <t>1788 12854 1405</t>
  </si>
  <si>
    <t>GREGORIO BENJAMIN SOTO BARRIOS</t>
  </si>
  <si>
    <t>Chajul</t>
  </si>
  <si>
    <t>1998 79397 2006</t>
  </si>
  <si>
    <t>OSCAR MEDARDO CARDONA NOGUERA</t>
  </si>
  <si>
    <t>078-2025</t>
  </si>
  <si>
    <t>1761 92751 0909</t>
  </si>
  <si>
    <t>Aldea La Victoria</t>
  </si>
  <si>
    <t>Palestina de los Altos</t>
  </si>
  <si>
    <t>Santiago Atitlán</t>
  </si>
  <si>
    <t>Santa Apolonia</t>
  </si>
  <si>
    <t>Caserío Vista Hermosa</t>
  </si>
  <si>
    <t>Teculután</t>
  </si>
  <si>
    <t>San Cristóbal</t>
  </si>
  <si>
    <t>Totonicapan</t>
  </si>
  <si>
    <t>Río Hondo</t>
  </si>
  <si>
    <t>Estanzuela</t>
  </si>
  <si>
    <t>Colomba Costa Cuca</t>
  </si>
  <si>
    <t>Cantón Juchanep</t>
  </si>
  <si>
    <t>San Diego</t>
  </si>
  <si>
    <t>Alcaldesa Comunal</t>
  </si>
  <si>
    <t>Ración Individual</t>
  </si>
  <si>
    <t>061-2025</t>
  </si>
  <si>
    <t>Estufa Ahorradora de Leña</t>
  </si>
  <si>
    <t>006-0-2024</t>
  </si>
  <si>
    <t>Caserío El Aceituno</t>
  </si>
  <si>
    <t>LUIS HUMBERTO VÁSQUEZ RÁMOS</t>
  </si>
  <si>
    <t>1686 33345 2212</t>
  </si>
  <si>
    <t>062-2025</t>
  </si>
  <si>
    <t>Caserío El Carrizo</t>
  </si>
  <si>
    <t>GONZALO RUANO GONZÁLEZ</t>
  </si>
  <si>
    <t>1871 68814 2212</t>
  </si>
  <si>
    <t>063-2025</t>
  </si>
  <si>
    <t>Cabecera Municipal</t>
  </si>
  <si>
    <t>ELVIN SAMAYOA ARGUETA</t>
  </si>
  <si>
    <t>Concejal Titular I</t>
  </si>
  <si>
    <t>Azadón</t>
  </si>
  <si>
    <t>001-0-2023</t>
  </si>
  <si>
    <t>ARMANDO REMBERTO VÁSQUEZ PÉREZ</t>
  </si>
  <si>
    <t>2305 14499 2212</t>
  </si>
  <si>
    <t>SELVIN CARLOS PINZÓN DE LA CRUZ</t>
  </si>
  <si>
    <t>1697 77413 0405</t>
  </si>
  <si>
    <t>064-2025</t>
  </si>
  <si>
    <t>JOAQUIN XOTOY TUM</t>
  </si>
  <si>
    <t>065-2025</t>
  </si>
  <si>
    <t>comunidad las Victorias, Loma Blanca zona veintiuno (21)</t>
  </si>
  <si>
    <t>LETICIA CATALINA MARTINEZ RIVAS</t>
  </si>
  <si>
    <t>2177 55585 1311</t>
  </si>
  <si>
    <t>068-2025</t>
  </si>
  <si>
    <t>Las Ilusiones zona dieciocho (18)</t>
  </si>
  <si>
    <t>MARLON JOSE MURALLES RIVERA</t>
  </si>
  <si>
    <t>2665 20731 0101</t>
  </si>
  <si>
    <t>069-2025</t>
  </si>
  <si>
    <t>Santa María Ixhuatán</t>
  </si>
  <si>
    <t>WILSON ANTONIO GONZÁLEZ CORONADO</t>
  </si>
  <si>
    <t>1912 56269 0610</t>
  </si>
  <si>
    <t>Quiché Norte</t>
  </si>
  <si>
    <t>ROSENDO BATZIN YOOL</t>
  </si>
  <si>
    <t>2488 79715 1006</t>
  </si>
  <si>
    <t>Pizarra Módulo Educacional</t>
  </si>
  <si>
    <t>Dirección Departamental</t>
  </si>
  <si>
    <t xml:space="preserve">JUAN ALBERTO MACHUCA ALVAREZ </t>
  </si>
  <si>
    <t>2654 68825 1001</t>
  </si>
  <si>
    <t>Comunidad Xinka la Reforma</t>
  </si>
  <si>
    <t>HECTOR SAMUEL LÓPEZ MARROQUÍN</t>
  </si>
  <si>
    <t>2353 16415 01011</t>
  </si>
  <si>
    <t>Barrillas</t>
  </si>
  <si>
    <t>primer nivel del Cantón Barcelona zona dos (2)</t>
  </si>
  <si>
    <t>CÉSAR HUMBERTO MÉRIDA</t>
  </si>
  <si>
    <t>2694 21904 1326</t>
  </si>
  <si>
    <t>070-2025</t>
  </si>
  <si>
    <t>primer nivel del Cantón Linda Vista zona tres (3)</t>
  </si>
  <si>
    <t>EDY ARTURO CASTILLO</t>
  </si>
  <si>
    <t>2651 23917 1326</t>
  </si>
  <si>
    <t>071-2025</t>
  </si>
  <si>
    <t>primer nivel del Caserío Esperancita, Aldea Yulmacap</t>
  </si>
  <si>
    <t>ALVARO WILSON MÉRIDA LÓPEZ</t>
  </si>
  <si>
    <t>2313 56277 1326</t>
  </si>
  <si>
    <t>072-2025</t>
  </si>
  <si>
    <t>primer nivel del Barrio las Vegas de la zona dos (2)</t>
  </si>
  <si>
    <t>ANDRES BERNAL COBO</t>
  </si>
  <si>
    <t>1606 91885 1405</t>
  </si>
  <si>
    <t>073-2025</t>
  </si>
  <si>
    <t>Caserío el Paraíso</t>
  </si>
  <si>
    <t>CARLOS PATRICIO RAMOS ALCANTARA</t>
  </si>
  <si>
    <t>1847 78476 0608</t>
  </si>
  <si>
    <t>Caserío Gibraltar</t>
  </si>
  <si>
    <t>BELTER ISMAÉL PÉREZ CARÍAS</t>
  </si>
  <si>
    <t>3789 87275 0608</t>
  </si>
  <si>
    <t>Aldea San Miguel, La Cumbre</t>
  </si>
  <si>
    <t>LÁZARO ERNESTO REYES GONZALEZ</t>
  </si>
  <si>
    <t>1670 99574 0608</t>
  </si>
  <si>
    <t>Caserío San Antonio la Morenita</t>
  </si>
  <si>
    <t>OLGA MARINA HERNANDEZ MAYEN</t>
  </si>
  <si>
    <t>2069 90413 0608</t>
  </si>
  <si>
    <t>Caserío Gudiela</t>
  </si>
  <si>
    <t>GERMAN ADULIO NAVAS PEREZ</t>
  </si>
  <si>
    <t>2235 97821 0608</t>
  </si>
  <si>
    <t>Aldea Margaritas</t>
  </si>
  <si>
    <t>CARLOS HUMBERTO PINEDA RODRIGUEZ</t>
  </si>
  <si>
    <t>2365 29226 0608</t>
  </si>
  <si>
    <t>Caserío Las Marías</t>
  </si>
  <si>
    <t>MIGUEL ANGEL DÁVILA SOLARES</t>
  </si>
  <si>
    <t>2548 03520 0610</t>
  </si>
  <si>
    <t>Caserío Entre Selvas</t>
  </si>
  <si>
    <t>OTTO LEONEL OSORIO Y OSORIO</t>
  </si>
  <si>
    <t>2587 49709 0608</t>
  </si>
  <si>
    <t>Colonia Los Conacastes</t>
  </si>
  <si>
    <t>EDILBERTO ALIRIO DÓNIS CARDONA</t>
  </si>
  <si>
    <t>1694 03882 0608</t>
  </si>
  <si>
    <t>Caserío Los Guayabales</t>
  </si>
  <si>
    <t>JESÚS HERNANDEZ HERNANDEZ</t>
  </si>
  <si>
    <t>1699 26842 0608</t>
  </si>
  <si>
    <t>Aldea El Astillero, Sector Sur I</t>
  </si>
  <si>
    <t>ANA LUPE HERNÁNDEZ BELTRÁN</t>
  </si>
  <si>
    <t>1721 60529 0601</t>
  </si>
  <si>
    <t>Colonia en Dios Confiamos</t>
  </si>
  <si>
    <t>PABLO GEOVANNI DE LA CRUZ LIMA</t>
  </si>
  <si>
    <t>1668 56045 0608</t>
  </si>
  <si>
    <t>Aldea las Escobas</t>
  </si>
  <si>
    <t>ARMANDO ANANÍAS MUÑOZ DONIS</t>
  </si>
  <si>
    <t>3085 46482 0608</t>
  </si>
  <si>
    <t>Aldea las Llaves</t>
  </si>
  <si>
    <t>PEDRO BAUTISTA ZEPEDA</t>
  </si>
  <si>
    <t>1872 99366 0608</t>
  </si>
  <si>
    <t>Aldea La Selva</t>
  </si>
  <si>
    <t>ODILIA GALEANO GÓMEZ</t>
  </si>
  <si>
    <t>1752 89646 2215</t>
  </si>
  <si>
    <t>Aldea Pueblo Nuevo La Reforma</t>
  </si>
  <si>
    <t>ROSA AMALIA HERNÁNDEZ VALENZUELA</t>
  </si>
  <si>
    <t>1715 84708 0608</t>
  </si>
  <si>
    <t>Caserío San Isidro</t>
  </si>
  <si>
    <t>JOSE ANTONIO GONZALEZ SALAZAR</t>
  </si>
  <si>
    <t>2505 61409 0608</t>
  </si>
  <si>
    <t>Aldea Las Pozas</t>
  </si>
  <si>
    <t>HENRY ARTURO CASTELLANOS DÍAZ</t>
  </si>
  <si>
    <t>1623 76103 0608</t>
  </si>
  <si>
    <t>Aldea Los Cerritos</t>
  </si>
  <si>
    <t>GLORIA LEVIA VILLAVICENCIO CORADO</t>
  </si>
  <si>
    <t>1706 72271 0608</t>
  </si>
  <si>
    <t>Parc. El Bebedero</t>
  </si>
  <si>
    <t>MARTHA LUISA ORELLANA BARRERA</t>
  </si>
  <si>
    <t>1924 25625 0608</t>
  </si>
  <si>
    <t>Aldea Santo Domingo Nancinta</t>
  </si>
  <si>
    <t>IRIS AMARILIS MARTÍNEZ VALENZUELA DE GRIJALVA</t>
  </si>
  <si>
    <t>1896 04891 0608</t>
  </si>
  <si>
    <t>Aldea Nueva Margaritas</t>
  </si>
  <si>
    <t>CATALINO GARCÍA ALVAREZ</t>
  </si>
  <si>
    <t>1823 70623 0608</t>
  </si>
  <si>
    <t>Caserío La Unión</t>
  </si>
  <si>
    <t>TELMA EDELMIRA REVOLORIO LÓPEZ DE GONZÁLEZ</t>
  </si>
  <si>
    <t>1784 86159 0608</t>
  </si>
  <si>
    <t>Aldea San Antonito</t>
  </si>
  <si>
    <t>JUAN FRANCISCO GALICIA BATRES</t>
  </si>
  <si>
    <t>1633 52658 0503</t>
  </si>
  <si>
    <t>Aldea Llano Grande</t>
  </si>
  <si>
    <t>GLENDA YADIRA TELÓN GARCÍA DE VÁSQUEZ</t>
  </si>
  <si>
    <t>1599 86451 0101</t>
  </si>
  <si>
    <t>Caserío Chanlapa</t>
  </si>
  <si>
    <t>EMIDIO ANTONIO MORATAYA AGUILAR</t>
  </si>
  <si>
    <t>1591 60294 0610</t>
  </si>
  <si>
    <t>Colonia Nuevo Amanecer Aldea la Faja</t>
  </si>
  <si>
    <t>JOSÉ HUMBERTO SANCHEZ ALVARADO</t>
  </si>
  <si>
    <t>2297 31295 0608</t>
  </si>
  <si>
    <t>Aldea el Sanate</t>
  </si>
  <si>
    <t>ARGELIA ARMIDA HERNANDEZ BARRERA DE ALONZO</t>
  </si>
  <si>
    <t>1734 50679 0608</t>
  </si>
  <si>
    <t>Caserío el Corocito</t>
  </si>
  <si>
    <t>CARLOS ENRIQUE SASO RETANA</t>
  </si>
  <si>
    <t>1888 70504 0608</t>
  </si>
  <si>
    <t>Crío. Vista Hermosa San Bernardo</t>
  </si>
  <si>
    <t>JORGE LÉMUS MAYEN</t>
  </si>
  <si>
    <t>1665 38418 0608</t>
  </si>
  <si>
    <t>primer nivel del Barrio la Libertad de la zona dos (2)</t>
  </si>
  <si>
    <t>VELASQUEZ RAFAEL JOSÉ VELASQUEZ</t>
  </si>
  <si>
    <t>1662 80437 1326</t>
  </si>
  <si>
    <t>074-2025</t>
  </si>
  <si>
    <t>Aldea San Lorenzo</t>
  </si>
  <si>
    <t>MYNOR GUTIERREZ HERNÁNDEZ</t>
  </si>
  <si>
    <t>Presidente del Consejo comunitario de Desarrollo -COCODE-</t>
  </si>
  <si>
    <t>2981 23371 1301</t>
  </si>
  <si>
    <t>066-2025</t>
  </si>
  <si>
    <t>048-0-2024</t>
  </si>
  <si>
    <t>CÉSAR AUGUSTO PAIZ GÓMEZ</t>
  </si>
  <si>
    <t>1903 43362 1905</t>
  </si>
  <si>
    <t>075-2025</t>
  </si>
  <si>
    <t>013-0-2024</t>
  </si>
  <si>
    <t>VIDAL MONTEPEQUE BARILLAS</t>
  </si>
  <si>
    <t>076-2025</t>
  </si>
  <si>
    <t>077-2025</t>
  </si>
  <si>
    <t>JORGE LEMUS MAYEN</t>
  </si>
  <si>
    <t>Representante Municipal</t>
  </si>
  <si>
    <t>Oratorio</t>
  </si>
  <si>
    <t>Caserío la Gabia</t>
  </si>
  <si>
    <t>EDUARDO JEHOVANY HERNÁNDEZ BRÁN</t>
  </si>
  <si>
    <t>1891 82407 2215</t>
  </si>
  <si>
    <t>Kit de Panel Solar</t>
  </si>
  <si>
    <t>030-0-2024</t>
  </si>
  <si>
    <t>Caserío San Antonio</t>
  </si>
  <si>
    <t>MARISOL HERRERA QUEVEDO</t>
  </si>
  <si>
    <t>3080 05732 0606</t>
  </si>
  <si>
    <t>Caserío Las Lomitas</t>
  </si>
  <si>
    <t>LUIS ANTONIO PÉREZ DÍAZ</t>
  </si>
  <si>
    <t>2191 16687 2214</t>
  </si>
  <si>
    <t>Aldea Coatepeque</t>
  </si>
  <si>
    <t>BLANCA HILDA PAREDES DE MENENDEZ</t>
  </si>
  <si>
    <t>Presidenta del Consejo Comunitario de Desarrollo -COCODE-</t>
  </si>
  <si>
    <t>1831 28605 0606</t>
  </si>
  <si>
    <t>079-2025</t>
  </si>
  <si>
    <t>Aldea La Virgen</t>
  </si>
  <si>
    <t>ALFREDO DE JESÚS CHAVEZ DIVAS</t>
  </si>
  <si>
    <t>2497 88969 0606</t>
  </si>
  <si>
    <t>080-2025</t>
  </si>
  <si>
    <t>Aldea El Espino</t>
  </si>
  <si>
    <t>JOSÉ BENJAMÍN GUTIERREZ GÁTIAN</t>
  </si>
  <si>
    <t>1752 56756 0606</t>
  </si>
  <si>
    <t>081-2025</t>
  </si>
  <si>
    <t>SHARON LEISSY GONZALEZ SILVA</t>
  </si>
  <si>
    <t>Directora de la Dirección Municipal de la Mujer</t>
  </si>
  <si>
    <t>2406 54250 0101</t>
  </si>
  <si>
    <t>082-2025</t>
  </si>
  <si>
    <t>LEANDRO RAFAEL MORALES ACEVEDO</t>
  </si>
  <si>
    <t>2627 62048 1902</t>
  </si>
  <si>
    <t>083-2025</t>
  </si>
  <si>
    <t>084-2025</t>
  </si>
  <si>
    <t>Pueblo Nuevo Viñas</t>
  </si>
  <si>
    <t>CRISTIAMS JOSUE BLANCO FAJARDO</t>
  </si>
  <si>
    <t>1902 93098 0613</t>
  </si>
  <si>
    <t>085-2025</t>
  </si>
  <si>
    <t>Nentón</t>
  </si>
  <si>
    <t>DIEGO BARTOLOMÉ MIGUEL NICOLÁS</t>
  </si>
  <si>
    <t>Representante Legal del Proyecto Agua Potable “FLOR DE MAYO”</t>
  </si>
  <si>
    <t>2837 59399 1325</t>
  </si>
  <si>
    <t>Tubo Diametro 4 Plgs X 6 Mts</t>
  </si>
  <si>
    <t>ANIBAL ALFONZO JUÁREZ SIERRA</t>
  </si>
  <si>
    <t>2512 70564 1614</t>
  </si>
  <si>
    <t>Aldea Chinacual</t>
  </si>
  <si>
    <t>EFRAIN LOPEZ DOMINGO</t>
  </si>
  <si>
    <t>1629 15047 1306</t>
  </si>
  <si>
    <t>086-2025</t>
  </si>
  <si>
    <t>Aldea Guachipilin</t>
  </si>
  <si>
    <t>MARCOS RAMIREZ MENDEZ</t>
  </si>
  <si>
    <t>2114 90016 1306</t>
  </si>
  <si>
    <t>087-2025</t>
  </si>
  <si>
    <t>Caserío El Arenal</t>
  </si>
  <si>
    <t>JOSE ADOLFO PABLO LOPEZ</t>
  </si>
  <si>
    <t>1818 49275 1329</t>
  </si>
  <si>
    <t>088-2025</t>
  </si>
  <si>
    <t>Unión Cantinil</t>
  </si>
  <si>
    <t>Aldea Villa Linda</t>
  </si>
  <si>
    <t>RODOLFO HERRERA LEIVA</t>
  </si>
  <si>
    <t>2680 06369 1302</t>
  </si>
  <si>
    <t>089-2025</t>
  </si>
  <si>
    <t xml:space="preserve">ALBINO CUYUCH CHAJ, </t>
  </si>
  <si>
    <t>Alcalde Municiapl</t>
  </si>
  <si>
    <t>Escritorio De Cátedra Con Silla</t>
  </si>
  <si>
    <t>053-0-2024</t>
  </si>
  <si>
    <t>Organizador</t>
  </si>
  <si>
    <t>050-0-2024</t>
  </si>
  <si>
    <t>La Unión</t>
  </si>
  <si>
    <t>EDVIN GUSTAVO GALVAN</t>
  </si>
  <si>
    <t>1795 56460 1909</t>
  </si>
  <si>
    <t>090-2025</t>
  </si>
  <si>
    <t>Comunidad Nuevo Rio Frio</t>
  </si>
  <si>
    <t>GUMERCINDA HERNÁNDEZ RAMÍREZ</t>
  </si>
  <si>
    <t>1977 16164 1909</t>
  </si>
  <si>
    <t>Aldea Totzbiyal</t>
  </si>
  <si>
    <t>JORGE CHUB CHUB</t>
  </si>
  <si>
    <t>2287 80373 1802</t>
  </si>
  <si>
    <t>Caserío Nuevo Nacimiento La Barca</t>
  </si>
  <si>
    <t>ALBERTO POP COC</t>
  </si>
  <si>
    <t>1817 16380 1802</t>
  </si>
  <si>
    <t>Comunidad Crique Gallo Dos</t>
  </si>
  <si>
    <t>AROLDO CUCUL CHÉN</t>
  </si>
  <si>
    <t>1848 68076 1802</t>
  </si>
  <si>
    <t>Aldea La Palmilla</t>
  </si>
  <si>
    <t>ISMAEL SALGUERO XOL TIUL</t>
  </si>
  <si>
    <t>2072 05604 1802</t>
  </si>
  <si>
    <t>Comunidad Indígena Q’otoxha San Gil</t>
  </si>
  <si>
    <t>PEDRO BO POOC</t>
  </si>
  <si>
    <t>Guía Principal</t>
  </si>
  <si>
    <t>1845 47873 1802</t>
  </si>
  <si>
    <t>Aldea Nueva Esperanza</t>
  </si>
  <si>
    <t>RAÚL EFRAIN CUXUM</t>
  </si>
  <si>
    <t>2384 41946 1801</t>
  </si>
  <si>
    <t>Aldea Nuevo Nacimiento San Gil</t>
  </si>
  <si>
    <t>TOMAS CAAL RAX</t>
  </si>
  <si>
    <t>1958 08150 1803</t>
  </si>
  <si>
    <t>Comunidad Río Franco</t>
  </si>
  <si>
    <t>ESDRAS SIMEON XOL CAAL</t>
  </si>
  <si>
    <t>1959 17421 1802</t>
  </si>
  <si>
    <t>067-2025</t>
  </si>
  <si>
    <t>LUIS ALBERTO RAX DIAZ</t>
  </si>
  <si>
    <t>Presidente del Comité de Vecinos</t>
  </si>
  <si>
    <t>1645 88116 1802</t>
  </si>
  <si>
    <t>Aldea Crique Gallo</t>
  </si>
  <si>
    <t>BYRON ANSELMO CUCUL CHÉN</t>
  </si>
  <si>
    <t>2696 03344 1802</t>
  </si>
  <si>
    <t>NOE GEREMIAS ROMERO CORTEZ</t>
  </si>
  <si>
    <t>091-2025</t>
  </si>
  <si>
    <t>175-2025</t>
  </si>
  <si>
    <t>Caserío Piedra Blanca</t>
  </si>
  <si>
    <t>JEYDI YANETH DIAZ</t>
  </si>
  <si>
    <t>1612 80420 0920</t>
  </si>
  <si>
    <t>092-2025</t>
  </si>
  <si>
    <t>178-2025</t>
  </si>
  <si>
    <t>Aldea Buena Vista</t>
  </si>
  <si>
    <t>ENRIQUE YOVANI MORALES MENDEZ</t>
  </si>
  <si>
    <t>1869 53909 0924</t>
  </si>
  <si>
    <t>093-2025</t>
  </si>
  <si>
    <t>177-2025</t>
  </si>
  <si>
    <t>Aldea Xolajap</t>
  </si>
  <si>
    <t>TIMOTEO EUSEBIO MICHICOJ SICA</t>
  </si>
  <si>
    <t>1828 51524 0805</t>
  </si>
  <si>
    <t>094-2025</t>
  </si>
  <si>
    <t>NICOLAS DE JESÚS ALVIZURES ALVIZURES</t>
  </si>
  <si>
    <t>2616 92631 0103</t>
  </si>
  <si>
    <t>095-2025</t>
  </si>
  <si>
    <t>Cuilco</t>
  </si>
  <si>
    <t>Caserío Buena Vista, Aldea San Francisco el Retiro</t>
  </si>
  <si>
    <t>ROLANDO FIGUEROA BERNARDO</t>
  </si>
  <si>
    <t>1892 04621 1304</t>
  </si>
  <si>
    <t>096-2025</t>
  </si>
  <si>
    <t>Barrio la Ciénaga</t>
  </si>
  <si>
    <t>REBOLORIO PASCUAL TZUL LACÁN</t>
  </si>
  <si>
    <t>Vicepresidente del Consejo Comunitario de Desarrollo -COCODE-</t>
  </si>
  <si>
    <t>2353 54015 0801</t>
  </si>
  <si>
    <t>097-2025</t>
  </si>
  <si>
    <t>Flores Costa Cuca</t>
  </si>
  <si>
    <t>Barrio Labor Mirasol</t>
  </si>
  <si>
    <t>ISIDORO DIONIDIO ESCALANTE PÉREZ</t>
  </si>
  <si>
    <t>1768 93822 0922</t>
  </si>
  <si>
    <t>098-2025</t>
  </si>
  <si>
    <t>176-2025</t>
  </si>
  <si>
    <t>Tecpán Guatemala</t>
  </si>
  <si>
    <t>Sector Chutiabajal</t>
  </si>
  <si>
    <t>MARVIN ORLANDO XÓN PINZÓN</t>
  </si>
  <si>
    <t>1655 04269 0406</t>
  </si>
  <si>
    <t>099-2025</t>
  </si>
  <si>
    <t>Comunidad Nuevo Chuatuj Zona Siete (7)</t>
  </si>
  <si>
    <t>PEDRO LUIS LÓPEZ ANGEL</t>
  </si>
  <si>
    <t>1775 14825 0920</t>
  </si>
  <si>
    <t>100-2025</t>
  </si>
  <si>
    <t>Zaragoza</t>
  </si>
  <si>
    <t>Zona tres (3)</t>
  </si>
  <si>
    <t>CESAR AUGUSTO MELÉNDEZ HIGUEROS</t>
  </si>
  <si>
    <t>2422 89363 0415</t>
  </si>
  <si>
    <t>101-2025</t>
  </si>
  <si>
    <t>Usumatlan</t>
  </si>
  <si>
    <t>la Aldea el Chico</t>
  </si>
  <si>
    <t>CARLOS ENRIQUE JACINTO CASTAÑEDA</t>
  </si>
  <si>
    <t>1980 37872 1906</t>
  </si>
  <si>
    <t>102-2025</t>
  </si>
  <si>
    <t>Aldea el Mirador</t>
  </si>
  <si>
    <t>ABIGAIL FALLA</t>
  </si>
  <si>
    <t>1980 60505 1906</t>
  </si>
  <si>
    <t>103-2025</t>
  </si>
  <si>
    <t>Caserío Santa Cecilia</t>
  </si>
  <si>
    <t>HERNAN GONZALEZ MANCILLA</t>
  </si>
  <si>
    <t>2331 54914 1906</t>
  </si>
  <si>
    <t>104-2025</t>
  </si>
  <si>
    <t>Aldea Los Vados</t>
  </si>
  <si>
    <t>EDIN WALDEMAR PEREZ RUANO</t>
  </si>
  <si>
    <t>1872 02885 1906</t>
  </si>
  <si>
    <t>105-2025</t>
  </si>
  <si>
    <t>Aldea Cumbre Alta</t>
  </si>
  <si>
    <t>FABIO RAMIREZ GARNICA</t>
  </si>
  <si>
    <t>1944 96449 1909</t>
  </si>
  <si>
    <t>106-2025</t>
  </si>
  <si>
    <t>Aldea Capucal Centro</t>
  </si>
  <si>
    <t>JUAN PARACHICO SÁNCHEZ</t>
  </si>
  <si>
    <t>1684 02858 1909</t>
  </si>
  <si>
    <t>107-2025</t>
  </si>
  <si>
    <t>Aldea El Paraiso</t>
  </si>
  <si>
    <t>AMILCAR ANTONIO RUANO FALLA</t>
  </si>
  <si>
    <t>1981 17728 1906</t>
  </si>
  <si>
    <t>108-2025</t>
  </si>
  <si>
    <t>Aldea Cantón Quebrada</t>
  </si>
  <si>
    <t>FRANCISCO GARCIA LÓPEZ</t>
  </si>
  <si>
    <t>1978 31648 1909</t>
  </si>
  <si>
    <t>109-2025</t>
  </si>
  <si>
    <t>Caserío Los Díaz, Lampocoy</t>
  </si>
  <si>
    <t>TERESA DE JESÚS PÉREZ AVALOS</t>
  </si>
  <si>
    <t>Alcaldesa Comunitaria</t>
  </si>
  <si>
    <t>1929 45831 1909</t>
  </si>
  <si>
    <t>110-2025</t>
  </si>
  <si>
    <t>Caserío El Triunfo</t>
  </si>
  <si>
    <t>JUANA VÁSQUEZ GONZALEZ DE ESCALANTE</t>
  </si>
  <si>
    <t>1868 53718 1909</t>
  </si>
  <si>
    <t>111-2025</t>
  </si>
  <si>
    <t>Morales</t>
  </si>
  <si>
    <t>MAYNOR DAVID PORTILLO VÁSQUEZ</t>
  </si>
  <si>
    <t>112-2025</t>
  </si>
  <si>
    <t>Caserío La Ceiba, Lampocoy</t>
  </si>
  <si>
    <t>RUTILIA RAMOS ESQUIVEL DE LOPEZ</t>
  </si>
  <si>
    <t>1909 44811 1909</t>
  </si>
  <si>
    <t>113-2025</t>
  </si>
  <si>
    <t>San Gabriel</t>
  </si>
  <si>
    <t>AURELIO CEBALLOS SACATÓN</t>
  </si>
  <si>
    <t>1680 25094 1012</t>
  </si>
  <si>
    <t>114-2025</t>
  </si>
  <si>
    <t>San José el Ídolo</t>
  </si>
  <si>
    <t>KARIN LINETH VÁSQUEZ SOLITO</t>
  </si>
  <si>
    <t>1995 43879 1001</t>
  </si>
  <si>
    <t>115-2025</t>
  </si>
  <si>
    <t>Santa Barbara</t>
  </si>
  <si>
    <t>WALTER ANTONIO JEREZ RUIZ</t>
  </si>
  <si>
    <t>1891 56317 1015</t>
  </si>
  <si>
    <t>116-2025</t>
  </si>
  <si>
    <t>Cantón Brasilia</t>
  </si>
  <si>
    <t>CARLOS ARNULFO LÓPEZ SAUCEDO</t>
  </si>
  <si>
    <t>2433 31169 1001</t>
  </si>
  <si>
    <t>117-2025</t>
  </si>
  <si>
    <t>Aldea El Algodonal</t>
  </si>
  <si>
    <t>MODESTO MANCÍA ORTIZ</t>
  </si>
  <si>
    <t>1677 73186 1904</t>
  </si>
  <si>
    <t>Aldea Guasintepeque Arriba</t>
  </si>
  <si>
    <t>MIGUEL ANGEL REYES SUCHITE</t>
  </si>
  <si>
    <t>1664 10055 1904</t>
  </si>
  <si>
    <t>Aldea El Astillero</t>
  </si>
  <si>
    <t>HEYDIE GEZABEL ALDANA PAZ DE ALDANA</t>
  </si>
  <si>
    <t>2343 13811 1904</t>
  </si>
  <si>
    <t>Aldea Piedra Cal</t>
  </si>
  <si>
    <t>ESDRAS JOEL ALMAZAN ORTIZ</t>
  </si>
  <si>
    <t>2931 89927 1904</t>
  </si>
  <si>
    <t>Aldea Cimarron</t>
  </si>
  <si>
    <t>NERY AROLDO SUCHITE PORTILLO</t>
  </si>
  <si>
    <t>1668 84200 1904</t>
  </si>
  <si>
    <t>Aldea El Cacao</t>
  </si>
  <si>
    <t>RIGOBERTO PÉREZ PÉREZ</t>
  </si>
  <si>
    <t>1970 45464 1904</t>
  </si>
  <si>
    <t>Puerto Barrios</t>
  </si>
  <si>
    <t>Aldea El Castañal</t>
  </si>
  <si>
    <t>MARÍA ELENA PÉREZ GARCÍA</t>
  </si>
  <si>
    <t>Presidenta de la Organización de Mujeres</t>
  </si>
  <si>
    <t>2357 63217 1805</t>
  </si>
  <si>
    <t>Patulul</t>
  </si>
  <si>
    <t>Comunidad Las Marías</t>
  </si>
  <si>
    <t>HEYDI AZUCENA QUIÑONEZ BURRIÓN</t>
  </si>
  <si>
    <t>1807 85168 1001</t>
  </si>
  <si>
    <t>Aldea San Fernando Chipó</t>
  </si>
  <si>
    <t>CARLOS FRANCISCO SÁNCHEZ ARÉVALO</t>
  </si>
  <si>
    <t>1650 35331 2214</t>
  </si>
  <si>
    <t>Barrio San José la Fuente</t>
  </si>
  <si>
    <t>CARLOS ALEJANDRO CALDERON NELSON</t>
  </si>
  <si>
    <t>1651 17087 1014</t>
  </si>
  <si>
    <t>Comunidad Nueva Esperanza</t>
  </si>
  <si>
    <t>CLARA PETRONA COTON TELEBARIO DE VARGAS</t>
  </si>
  <si>
    <t>1655 58857 0502</t>
  </si>
  <si>
    <t>Cantón Chuixtocá</t>
  </si>
  <si>
    <t>SANTIAGO ARMANDO TUMAX CANASTUJ</t>
  </si>
  <si>
    <t>Alcalde Comunal</t>
  </si>
  <si>
    <t>1888 74208 0801</t>
  </si>
  <si>
    <t>Cantón Paraje Pajumujuyup, Cantón Chuisuc</t>
  </si>
  <si>
    <t>GLORIA CAYETANA GUTIÉRREZ VELASQUEZ DE CHAJ</t>
  </si>
  <si>
    <t>1746 84045 0801</t>
  </si>
  <si>
    <t>SIMEONA LETICIA ZAPETA SOCH</t>
  </si>
  <si>
    <t>2431 29971 0801</t>
  </si>
  <si>
    <t>Cantón Patzarajmac</t>
  </si>
  <si>
    <t>MARÍA CARMEN GARCÍA</t>
  </si>
  <si>
    <t>Vice Alcaldesa</t>
  </si>
  <si>
    <t>2268 04542 0801</t>
  </si>
  <si>
    <t>EDGAR MANUEL GARCÍA SAPÓN</t>
  </si>
  <si>
    <t>1692 97276 0801</t>
  </si>
  <si>
    <t>KAREN XIOMARA OVALLE MADRID</t>
  </si>
  <si>
    <t>1878 97697 1903</t>
  </si>
  <si>
    <t>LUIS ALFREDO ORTEGA TOBAR</t>
  </si>
  <si>
    <t>1573 32667 1904</t>
  </si>
  <si>
    <t>San Luis Jilotepeque</t>
  </si>
  <si>
    <t>Aldea San Felipe</t>
  </si>
  <si>
    <t>EDWIN IVÁN JACOME MONTOYA</t>
  </si>
  <si>
    <t>2880 68467 2011</t>
  </si>
  <si>
    <t>118-2025</t>
  </si>
  <si>
    <t>San Carlos Alzatate</t>
  </si>
  <si>
    <t>Caserío Agua Zarca</t>
  </si>
  <si>
    <t>FREDIN LIONARDO HERNÁNDEZ SANTIAGO</t>
  </si>
  <si>
    <t>Representante Legal del Consejo Comunitario de Desarrollo -COCODE-</t>
  </si>
  <si>
    <t>2947 87070 2105</t>
  </si>
  <si>
    <t>119-2025</t>
  </si>
  <si>
    <t>Gobernación Departamental</t>
  </si>
  <si>
    <t>BRENDA DEL CÁRMEN RAYMUNDO GUZMÁN</t>
  </si>
  <si>
    <t>Gobernadora Departamental</t>
  </si>
  <si>
    <t>2146 84075 2101</t>
  </si>
  <si>
    <t>120-2025</t>
  </si>
  <si>
    <t>Aldea La Pastoría</t>
  </si>
  <si>
    <t>HORACIO TRIGUEROS OCHOA</t>
  </si>
  <si>
    <t>1777 55350 2101</t>
  </si>
  <si>
    <t>121-2025</t>
  </si>
  <si>
    <t>OSCAR ERNESTO MATA</t>
  </si>
  <si>
    <t>2518 52539 1903</t>
  </si>
  <si>
    <t>122-2025</t>
  </si>
  <si>
    <t>Colonia San Antonio</t>
  </si>
  <si>
    <t>ALFONSO GÓMEZ FUNES</t>
  </si>
  <si>
    <t>1675 61936 1001</t>
  </si>
  <si>
    <t>123-2025</t>
  </si>
  <si>
    <t>HUGO RENE VILLEDA PORTILLO</t>
  </si>
  <si>
    <t>1699 70140 1908</t>
  </si>
  <si>
    <t>124-2025</t>
  </si>
  <si>
    <t>125-2025</t>
  </si>
  <si>
    <t>126-2025</t>
  </si>
  <si>
    <t>127-2025</t>
  </si>
  <si>
    <t>128-2025</t>
  </si>
  <si>
    <t>129-2025</t>
  </si>
  <si>
    <t>130-2025</t>
  </si>
  <si>
    <t>131-2025</t>
  </si>
  <si>
    <t>Panzós</t>
  </si>
  <si>
    <t>132-2025</t>
  </si>
  <si>
    <t>133-2025</t>
  </si>
  <si>
    <t>Comunidad Santa Isabel, Vía la Verde</t>
  </si>
  <si>
    <t>MARITZA YANES SANTOS</t>
  </si>
  <si>
    <t>1761 61740 0502</t>
  </si>
  <si>
    <t>134-2025</t>
  </si>
  <si>
    <t>Lotificación Ketch</t>
  </si>
  <si>
    <t>MARIANO RENÉ BUCHÍ GUARÉ</t>
  </si>
  <si>
    <t>1918 67543 1019</t>
  </si>
  <si>
    <t>135-2025</t>
  </si>
  <si>
    <t>YONY VILY DE LEÓN PÉREZ</t>
  </si>
  <si>
    <t>2484 48250 1101</t>
  </si>
  <si>
    <t>136-2025</t>
  </si>
  <si>
    <t>CRISTOBAL AZAÑÓN AMBROSIA</t>
  </si>
  <si>
    <t>1964 71494 1101</t>
  </si>
  <si>
    <t>137-2025</t>
  </si>
  <si>
    <t>San Lorenzo</t>
  </si>
  <si>
    <t>MANOLO ENRIQUE LAPOYEU GREGORIO</t>
  </si>
  <si>
    <t>1715 96587 1001</t>
  </si>
  <si>
    <t>138-2025</t>
  </si>
  <si>
    <t>CILA LILY BATRES DE LA ROSA DE DE LEÓN</t>
  </si>
  <si>
    <t>1755 09301 1101</t>
  </si>
  <si>
    <t>139-2025</t>
  </si>
  <si>
    <t>ALEJANDRO MEJÍA ALVAREZ</t>
  </si>
  <si>
    <t>1613 44372 1105</t>
  </si>
  <si>
    <t>140-2025</t>
  </si>
  <si>
    <t>Comunidad Ortíz Candelaría</t>
  </si>
  <si>
    <t>SANDRA MARIVEL HERRERA</t>
  </si>
  <si>
    <t>2596 49791 1105</t>
  </si>
  <si>
    <t>141-2025</t>
  </si>
  <si>
    <t>Caserío Nuevo Pomarrosal</t>
  </si>
  <si>
    <t>CLEILY YUCELA PELICÓ MATÍAS</t>
  </si>
  <si>
    <t>1581 75573 0919</t>
  </si>
  <si>
    <t>142-2025</t>
  </si>
  <si>
    <t>San José la Máquina</t>
  </si>
  <si>
    <t>CANDIDO VILLAGRÁN PASCUAL AVALOS</t>
  </si>
  <si>
    <t>2496 93542 1002</t>
  </si>
  <si>
    <t>143-2025</t>
  </si>
  <si>
    <t>Santo Domingo Suchitepéquez</t>
  </si>
  <si>
    <t>Aldea Bolivia</t>
  </si>
  <si>
    <t>JOSE NOLBERTO PAZ VELÁSQUEZ</t>
  </si>
  <si>
    <t>2747 79439 1006</t>
  </si>
  <si>
    <t>144-2025</t>
  </si>
  <si>
    <t>Comunidad Agraria Willy Woods</t>
  </si>
  <si>
    <t>NORMA MARITZA SOCOP CAC DE HERNÁNDEZ</t>
  </si>
  <si>
    <t>1919 44874 1006</t>
  </si>
  <si>
    <t>145-2025</t>
  </si>
  <si>
    <t>Caserío el Rancho, Aldea Nahualate</t>
  </si>
  <si>
    <t>CARLOS ARTURO RAMOS</t>
  </si>
  <si>
    <t>Representante de -COCODE-</t>
  </si>
  <si>
    <t>2696 97934 1013</t>
  </si>
  <si>
    <t>146-2025</t>
  </si>
  <si>
    <t>JOSE MARÍA ROJCHE ALVARADO</t>
  </si>
  <si>
    <t>1895 41555 1011</t>
  </si>
  <si>
    <t>147-2025</t>
  </si>
  <si>
    <t>Caserío Agua Santa</t>
  </si>
  <si>
    <t>JOSÉ RALÓN UTUY</t>
  </si>
  <si>
    <t>2708 81093 1013</t>
  </si>
  <si>
    <t>148-2025</t>
  </si>
  <si>
    <t>Cantón Central, Aldea San Pedro Cutzán</t>
  </si>
  <si>
    <t>JUAN PUAC GONZÁLEZ</t>
  </si>
  <si>
    <t>2457 18974 1013</t>
  </si>
  <si>
    <t>149-2025</t>
  </si>
  <si>
    <t>Aldea San Pedro Cutzán</t>
  </si>
  <si>
    <t>ANTONIO CORTEZ</t>
  </si>
  <si>
    <t>1875 87558 1013</t>
  </si>
  <si>
    <t>150-2025</t>
  </si>
  <si>
    <t>San Andrés Villa Seca</t>
  </si>
  <si>
    <t>Cantón Pajales Anexo dos (2)</t>
  </si>
  <si>
    <t>CAMILO AJANEL JACINTO</t>
  </si>
  <si>
    <t>1678 17337 1106</t>
  </si>
  <si>
    <t>152-2025</t>
  </si>
  <si>
    <t>Santa Cruz Mulua</t>
  </si>
  <si>
    <t>Aldea San Vicente Boxomá</t>
  </si>
  <si>
    <t>ELMER ROBERTO PELICÓ PÉREZ</t>
  </si>
  <si>
    <t>3587 53066 1103</t>
  </si>
  <si>
    <t>153-2025</t>
  </si>
  <si>
    <t>Sector Soloman, Aldea Xula</t>
  </si>
  <si>
    <t>MANUEL MORALES QUICH</t>
  </si>
  <si>
    <t>2586 91182 1102</t>
  </si>
  <si>
    <t>154-2025</t>
  </si>
  <si>
    <t>Cantón Dolores zona seis (6)</t>
  </si>
  <si>
    <t>CARMEN MARÍA MENESES GARCÍA DE ALEJOS</t>
  </si>
  <si>
    <t>1854 75205 1101</t>
  </si>
  <si>
    <t>155-2025</t>
  </si>
  <si>
    <t>CARLOS GUSTAVO PÉREZ CRISPÍN</t>
  </si>
  <si>
    <t>1812 32693 1001</t>
  </si>
  <si>
    <t>156-2025</t>
  </si>
  <si>
    <t>SANDRA MARIVEL MARROQUÍN LÓPEZ</t>
  </si>
  <si>
    <t>Vicepresidenta del Consejo Comunitario de Desarrollo -COCODE-</t>
  </si>
  <si>
    <t>1631 29428 1002</t>
  </si>
  <si>
    <t>157-2025</t>
  </si>
  <si>
    <t>Comunidad Línea C-16 al Salamá Agua Dulce</t>
  </si>
  <si>
    <t>EDGAR ARTEMIO HERNÁNDEZ CHAN</t>
  </si>
  <si>
    <t>1849 68941 1002</t>
  </si>
  <si>
    <t>158-2025</t>
  </si>
  <si>
    <t>Comunidad Cantón Pajales Sector SIS</t>
  </si>
  <si>
    <t>JOSÉ MIGUEL SANCHEZ LOPEZ</t>
  </si>
  <si>
    <t>1646 44032 1002</t>
  </si>
  <si>
    <t>159-2025</t>
  </si>
  <si>
    <t>Comunidad Aldea el Olvido</t>
  </si>
  <si>
    <t>WILSON REVOLORIO FLORES</t>
  </si>
  <si>
    <t>1806 66401 0506</t>
  </si>
  <si>
    <t>160-2025</t>
  </si>
  <si>
    <t>Comunidad Línea C-14 El Corcho</t>
  </si>
  <si>
    <t>ESWIN RAMIREZ HERRERA</t>
  </si>
  <si>
    <t>1792 36067 1101</t>
  </si>
  <si>
    <t>161-2025</t>
  </si>
  <si>
    <t>Comunidad Línea C-12 Güiscoyol</t>
  </si>
  <si>
    <t>OSCAR RIZ BARRERA</t>
  </si>
  <si>
    <t>3493 99611 1106</t>
  </si>
  <si>
    <t>169-2025</t>
  </si>
  <si>
    <t>Comunidad Línea C-14 Salamá Eje</t>
  </si>
  <si>
    <t>SAMUEL CATALAN BETHANCOURT</t>
  </si>
  <si>
    <t>2677 64502 1106</t>
  </si>
  <si>
    <t>170-2025</t>
  </si>
  <si>
    <t>Comunidad Línea C-10 al Samalá</t>
  </si>
  <si>
    <t>AURELIO PERUCH VICENTE</t>
  </si>
  <si>
    <t>1726 60017 0805</t>
  </si>
  <si>
    <t>171-2025</t>
  </si>
  <si>
    <t>Comunidad Línea C-8 Polígono siete (7)</t>
  </si>
  <si>
    <t>WALTER ALFONSO SALZA TUPUL</t>
  </si>
  <si>
    <t>1718 86593 1001</t>
  </si>
  <si>
    <t>172-2025</t>
  </si>
  <si>
    <t>Comunidad Línea C-8</t>
  </si>
  <si>
    <t>AMANDA CARDOZA DE LEÓN DE ESTRADA</t>
  </si>
  <si>
    <t>1721 31898 0506</t>
  </si>
  <si>
    <t>173-2025</t>
  </si>
  <si>
    <t>Colonia Santa Luisa</t>
  </si>
  <si>
    <t>VICENTE ZAPALÚ</t>
  </si>
  <si>
    <t>1968 06194 1014</t>
  </si>
  <si>
    <t>Comunidad Brisas del Mar</t>
  </si>
  <si>
    <t>GILBERTO LÓPEZ LÓPEZ</t>
  </si>
  <si>
    <t>2184 65513 1108</t>
  </si>
  <si>
    <t>Comunidad Nueva Victoria la Baraña</t>
  </si>
  <si>
    <t>OSBALDO MENDEZ ROMERO</t>
  </si>
  <si>
    <t>1670 03542 0909</t>
  </si>
  <si>
    <t>JUAN ABELINO CHAVALOC YAX</t>
  </si>
  <si>
    <t>1942 59803 0801</t>
  </si>
  <si>
    <t>del Sector IV, Caserío la Fe, Aldea Pujujil II</t>
  </si>
  <si>
    <t>LUCAS JULAJUJ XEP</t>
  </si>
  <si>
    <t>Presidente del Comité de Mejoramiento de Camino</t>
  </si>
  <si>
    <t>2568 86865 0701</t>
  </si>
  <si>
    <t>Caserío Pajocá, Aldea Xojolá</t>
  </si>
  <si>
    <t>MANUEL GUACHIAC MAS</t>
  </si>
  <si>
    <t>1709 91741 0705</t>
  </si>
  <si>
    <t>Caserío San Buenaventura de la Aldea Pixabaj</t>
  </si>
  <si>
    <t>MOISES RAFAEL JULAJUJ TUY</t>
  </si>
  <si>
    <t>2067 78759 0701</t>
  </si>
  <si>
    <t>Caserío Central, Aldea Los Encuentros</t>
  </si>
  <si>
    <t>LUCAS CHUMIL CASTRO</t>
  </si>
  <si>
    <t>1772 77653 0701</t>
  </si>
  <si>
    <t>Caserío Los Yaxón de la Aldea Chaquijyá</t>
  </si>
  <si>
    <t>WALBERTO CUY SOLARES</t>
  </si>
  <si>
    <t>Presidente del Comité de Miniriego El Buen Sembrador</t>
  </si>
  <si>
    <t>1668 64781 0701</t>
  </si>
  <si>
    <t>Caserío Guadalupana, Aldea Chaquijyá</t>
  </si>
  <si>
    <t>SANTOS ROQUEL COSIGUÁ</t>
  </si>
  <si>
    <t>1666 39044 0701</t>
  </si>
  <si>
    <t>Caserío La Fé, Aldea Pujujil II</t>
  </si>
  <si>
    <t>LORENZO JULAJUJ YAXÓN</t>
  </si>
  <si>
    <t>1771 81125 0701</t>
  </si>
  <si>
    <t>Tubo PVC Blanco Diametro 1 PLG X LRG 6 MTS</t>
  </si>
  <si>
    <t>Caserío La Ilusión, Aldea Chiquel</t>
  </si>
  <si>
    <t>PEDRO SALOJ TOC</t>
  </si>
  <si>
    <t>Presidente del Comité Pro-Introducción de Agua Potable</t>
  </si>
  <si>
    <t>1907 64740 0701</t>
  </si>
  <si>
    <t>Caserío Tzamchaj</t>
  </si>
  <si>
    <t>JUAN GUACHIAC Y GUACHIAC</t>
  </si>
  <si>
    <t>1767 64828 0706</t>
  </si>
  <si>
    <t>San Juan Cotzal</t>
  </si>
  <si>
    <t>JACINTO SAMBRANO MEDINA</t>
  </si>
  <si>
    <t>1887 78586 1411</t>
  </si>
  <si>
    <t>Caserío Choxacol</t>
  </si>
  <si>
    <t>HUGO ALEXANDER ARGUETA HERRERA</t>
  </si>
  <si>
    <t>1860 49528 0805</t>
  </si>
  <si>
    <t>Aldea San Antonio Chacaya</t>
  </si>
  <si>
    <t>ANASTACIO REINALDO RAMOS SOL</t>
  </si>
  <si>
    <t>1838 27716 0719</t>
  </si>
  <si>
    <t>Santa Ana</t>
  </si>
  <si>
    <t>ELMER BLADIMIR GARCÍA BARRIENTOS</t>
  </si>
  <si>
    <t>2438 60439 1707</t>
  </si>
  <si>
    <t>Jocotán</t>
  </si>
  <si>
    <t>PETRONILO PÉREZ LÓPEZ</t>
  </si>
  <si>
    <t>1586 59457 2004</t>
  </si>
  <si>
    <t>Flores</t>
  </si>
  <si>
    <t>Nueva Colorada</t>
  </si>
  <si>
    <t>HERMINIO QUIB CHOC</t>
  </si>
  <si>
    <t>2512 25135 1712</t>
  </si>
  <si>
    <t>Santa Cruz Quixayá</t>
  </si>
  <si>
    <t>MARIO ROBERTO BALÁN GONZALEZ</t>
  </si>
  <si>
    <t>2462 55420 0713</t>
  </si>
  <si>
    <t>San José Chacayá</t>
  </si>
  <si>
    <t>LUIS FLORENCIO GARCÍA CHUTÁ</t>
  </si>
  <si>
    <t>2613 82675 0702</t>
  </si>
  <si>
    <t>Caserío Tzamtinamit, Cantón Chuchexic</t>
  </si>
  <si>
    <t>JUAN JACINTO VÁSQUEZ IXCOL</t>
  </si>
  <si>
    <t>2218 33625 0704</t>
  </si>
  <si>
    <t>179-2025</t>
  </si>
  <si>
    <t>Cantón Pachichaj</t>
  </si>
  <si>
    <t>MARIANO PABLO AJCHOMAJAY</t>
  </si>
  <si>
    <t>2359 57712 0719</t>
  </si>
  <si>
    <t>180-2025</t>
  </si>
  <si>
    <t>181-2025</t>
  </si>
  <si>
    <t>Santa Catarina Ixtahuacán</t>
  </si>
  <si>
    <t>Caserío Pual-Haj, de la Aldea Guineales</t>
  </si>
  <si>
    <t>ELVIN MANUEL GARCÍA TAMBRIZ</t>
  </si>
  <si>
    <t>3137 82083 0706</t>
  </si>
  <si>
    <t>182-2025</t>
  </si>
  <si>
    <t>Caserío Pacorral I</t>
  </si>
  <si>
    <t>DIEGO GUACHIAC Y GUACHIAC</t>
  </si>
  <si>
    <t>1744 59696 0706</t>
  </si>
  <si>
    <t>183-2025</t>
  </si>
  <si>
    <t>Cantón Xechivoy</t>
  </si>
  <si>
    <t>JUAN TUIZ RAMÍREZ</t>
  </si>
  <si>
    <t>1789 10686 0719</t>
  </si>
  <si>
    <t>Poncho Franela</t>
  </si>
  <si>
    <t>CD-009-2023/JR</t>
  </si>
  <si>
    <t>RAMÓN EDUARDO MÉNDEZ CHÁVEZ</t>
  </si>
  <si>
    <t>1998 50925 1701</t>
  </si>
  <si>
    <t xml:space="preserve">FONDO DE DESARROLLO SOCIAL </t>
  </si>
  <si>
    <t xml:space="preserve">SUBDIRECCIÓN TÉCNICA DE DESARROLLO </t>
  </si>
  <si>
    <t xml:space="preserve">DEPARTAMENTO DE DESARROLLO SOCIAL </t>
  </si>
  <si>
    <t xml:space="preserve">PROGRAMA/DEPARTAMENTO </t>
  </si>
  <si>
    <t>NUMERAL 7</t>
  </si>
  <si>
    <t>BENEFICIARIOS</t>
  </si>
  <si>
    <t>CANTIDAD DOTADA</t>
  </si>
  <si>
    <t>MONTO</t>
  </si>
  <si>
    <t>DOTACIONES PROGRAMAS INTERNOS MARZO 2025</t>
  </si>
  <si>
    <t>DOTACIONES DE PROGRAMAS INTERNOS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</si>
</sst>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-* #,##0_-;\-* #,##0_-;_-* &quot;-&quot;??_-;_-@_-"/>
    <numFmt numFmtId="165" formatCode="_(&quot;Q&quot;* #,##0.00_);_(&quot;Q&quot;* \(#,##0.00\);_(&quot;Q&quot;* &quot;-&quot;??_);_(@_)"/>
    <numFmt numFmtId="166" formatCode="_(* #,##0.00_);_(* \(#,##0.00\);_(* &quot;-&quot;??_);_(@_)"/>
    <numFmt numFmtId="167" formatCode="dd/mm/yyyy;@"/>
    <numFmt numFmtId="168" formatCode="_-[$Q-100A]* #,##0.00_-;\-[$Q-100A]* #,##0.00_-;_-[$Q-100A]* &quot;-&quot;??_-;_-@_-"/>
    <numFmt numFmtId="169" formatCode="d/mm/yy;@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.5"/>
      <color theme="1"/>
      <name val="Montserrat"/>
    </font>
    <font>
      <sz val="10.5"/>
      <name val="Montserrat"/>
    </font>
    <font>
      <b/>
      <sz val="10.5"/>
      <color theme="1"/>
      <name val="Montserrat"/>
    </font>
    <font>
      <b/>
      <sz val="10.5"/>
      <name val="Montserrat"/>
    </font>
    <font>
      <sz val="10.5"/>
      <color rgb="FFFF0000"/>
      <name val="Montserrat"/>
    </font>
    <font>
      <b/>
      <sz val="14"/>
      <color theme="1"/>
      <name val="Aptos Narrow"/>
      <family val="2"/>
      <scheme val="minor"/>
    </font>
    <font>
      <b/>
      <sz val="14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8496B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</cellStyleXfs>
  <cellXfs count="38">
    <xf numFmtId="0" fontId="0" fillId="0" borderId="0" xfId="0"/>
    <xf numFmtId="0" fontId="0" fillId="0" borderId="0" xfId="0" pivotButton="1"/>
    <xf numFmtId="0" fontId="4" fillId="0" borderId="0" xfId="3" applyFont="1" applyAlignment="1">
      <alignment horizontal="center" vertical="center" wrapText="1"/>
    </xf>
    <xf numFmtId="165" fontId="4" fillId="0" borderId="0" xfId="4" applyFont="1" applyFill="1" applyBorder="1" applyAlignment="1">
      <alignment horizontal="center" vertical="center" wrapText="1"/>
    </xf>
    <xf numFmtId="44" fontId="4" fillId="0" borderId="0" xfId="5" applyNumberFormat="1" applyFont="1" applyFill="1" applyBorder="1" applyAlignment="1">
      <alignment horizontal="center" vertical="center" wrapText="1"/>
    </xf>
    <xf numFmtId="164" fontId="4" fillId="0" borderId="0" xfId="1" applyNumberFormat="1" applyFont="1" applyFill="1" applyBorder="1" applyAlignment="1">
      <alignment horizontal="center" vertical="center" wrapText="1"/>
    </xf>
    <xf numFmtId="0" fontId="4" fillId="0" borderId="0" xfId="3" applyFont="1" applyAlignment="1">
      <alignment horizontal="left" vertical="center" wrapText="1"/>
    </xf>
    <xf numFmtId="167" fontId="4" fillId="0" borderId="0" xfId="6" applyNumberFormat="1" applyFont="1" applyBorder="1" applyAlignment="1">
      <alignment horizontal="center" vertical="center" wrapText="1"/>
    </xf>
    <xf numFmtId="0" fontId="5" fillId="0" borderId="1" xfId="7" applyFont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165" fontId="5" fillId="0" borderId="1" xfId="4" applyFont="1" applyFill="1" applyBorder="1" applyAlignment="1">
      <alignment horizontal="center" vertical="center" wrapText="1"/>
    </xf>
    <xf numFmtId="168" fontId="5" fillId="0" borderId="1" xfId="5" applyNumberFormat="1" applyFont="1" applyFill="1" applyBorder="1" applyAlignment="1">
      <alignment horizontal="center" vertical="center" wrapText="1"/>
    </xf>
    <xf numFmtId="14" fontId="5" fillId="0" borderId="1" xfId="6" applyNumberFormat="1" applyFont="1" applyFill="1" applyBorder="1" applyAlignment="1">
      <alignment horizontal="center" vertical="center" wrapText="1"/>
    </xf>
    <xf numFmtId="0" fontId="5" fillId="0" borderId="1" xfId="6" applyNumberFormat="1" applyFont="1" applyFill="1" applyBorder="1" applyAlignment="1">
      <alignment horizontal="center" vertical="center" wrapText="1"/>
    </xf>
    <xf numFmtId="0" fontId="6" fillId="0" borderId="0" xfId="3" applyFont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165" fontId="7" fillId="2" borderId="1" xfId="4" applyFont="1" applyFill="1" applyBorder="1" applyAlignment="1">
      <alignment horizontal="center" vertical="center" wrapText="1"/>
    </xf>
    <xf numFmtId="44" fontId="7" fillId="2" borderId="1" xfId="5" applyNumberFormat="1" applyFont="1" applyFill="1" applyBorder="1" applyAlignment="1">
      <alignment horizontal="center" vertical="center" wrapText="1"/>
    </xf>
    <xf numFmtId="167" fontId="7" fillId="2" borderId="1" xfId="3" applyNumberFormat="1" applyFont="1" applyFill="1" applyBorder="1" applyAlignment="1">
      <alignment horizontal="center" vertical="center" wrapText="1"/>
    </xf>
    <xf numFmtId="0" fontId="6" fillId="0" borderId="0" xfId="3" applyFont="1" applyAlignment="1">
      <alignment vertical="center" wrapText="1"/>
    </xf>
    <xf numFmtId="169" fontId="6" fillId="0" borderId="0" xfId="6" applyNumberFormat="1" applyFont="1" applyBorder="1" applyAlignment="1">
      <alignment vertical="center" wrapText="1"/>
    </xf>
    <xf numFmtId="0" fontId="8" fillId="0" borderId="0" xfId="3" applyFont="1" applyAlignment="1">
      <alignment horizontal="center" vertical="center" wrapText="1"/>
    </xf>
    <xf numFmtId="14" fontId="5" fillId="0" borderId="1" xfId="6" applyNumberFormat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168" fontId="5" fillId="0" borderId="1" xfId="5" applyNumberFormat="1" applyFont="1" applyBorder="1" applyAlignment="1">
      <alignment horizontal="center" vertical="center" wrapText="1"/>
    </xf>
    <xf numFmtId="165" fontId="5" fillId="0" borderId="1" xfId="4" applyFont="1" applyBorder="1" applyAlignment="1">
      <alignment horizontal="center" vertical="center" wrapText="1"/>
    </xf>
    <xf numFmtId="0" fontId="4" fillId="0" borderId="0" xfId="7" applyFont="1" applyAlignment="1">
      <alignment horizontal="center" vertical="center" wrapText="1"/>
    </xf>
    <xf numFmtId="0" fontId="5" fillId="0" borderId="0" xfId="3" applyFont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pivotButton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4" fontId="9" fillId="0" borderId="0" xfId="1" applyNumberFormat="1" applyFont="1" applyAlignment="1">
      <alignment horizontal="center" vertical="center"/>
    </xf>
    <xf numFmtId="0" fontId="10" fillId="0" borderId="0" xfId="3" applyFont="1" applyAlignment="1">
      <alignment horizontal="center" vertical="center" wrapText="1"/>
    </xf>
    <xf numFmtId="169" fontId="10" fillId="0" borderId="0" xfId="6" applyNumberFormat="1" applyFont="1" applyBorder="1" applyAlignment="1">
      <alignment horizontal="center" vertical="center" wrapText="1"/>
    </xf>
    <xf numFmtId="0" fontId="6" fillId="0" borderId="2" xfId="3" applyFont="1" applyBorder="1" applyAlignment="1">
      <alignment horizontal="left" vertical="center" wrapText="1"/>
    </xf>
  </cellXfs>
  <cellStyles count="8">
    <cellStyle name="Millares" xfId="1" builtinId="3"/>
    <cellStyle name="Millares 2" xfId="6" xr:uid="{7C0258E5-378B-4E41-B451-FB332AEA8144}"/>
    <cellStyle name="Moneda 2" xfId="4" xr:uid="{05357020-FD00-4E0C-8701-C2F7EC0EDD98}"/>
    <cellStyle name="Normal" xfId="0" builtinId="0"/>
    <cellStyle name="Normal 2" xfId="3" xr:uid="{00000000-0005-0000-0000-000002000000}"/>
    <cellStyle name="Normal 2 2" xfId="7" xr:uid="{0030A35A-07EF-4CA6-AEDE-1C27FE2190DC}"/>
    <cellStyle name="Normal 3" xfId="2" xr:uid="{00000000-0005-0000-0000-000003000000}"/>
    <cellStyle name="Porcentaje 2" xfId="5" xr:uid="{A48AFF55-11AD-4E94-BEE6-D3E210C4F472}"/>
  </cellStyles>
  <dxfs count="21">
    <dxf>
      <font>
        <strike/>
        <color rgb="FF0070C0"/>
      </font>
      <fill>
        <patternFill>
          <fgColor auto="1"/>
          <bgColor rgb="FF92D050"/>
        </patternFill>
      </fill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85725</xdr:rowOff>
    </xdr:from>
    <xdr:ext cx="2709657" cy="819150"/>
    <xdr:pic>
      <xdr:nvPicPr>
        <xdr:cNvPr id="2" name="Imagen 2">
          <a:extLst>
            <a:ext uri="{FF2B5EF4-FFF2-40B4-BE49-F238E27FC236}">
              <a16:creationId xmlns:a16="http://schemas.microsoft.com/office/drawing/2014/main" id="{305C8D74-99BA-495B-B6DD-0A50E2C6B762}"/>
            </a:ext>
            <a:ext uri="{147F2762-F138-4A5C-976F-8EAC2B608ADB}">
              <a16:predDERef xmlns:a16="http://schemas.microsoft.com/office/drawing/2014/main" pred="{CA09A6D9-9CCF-4A5A-9E84-89447465F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5725"/>
          <a:ext cx="2709657" cy="81915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78582</xdr:colOff>
      <xdr:row>0</xdr:row>
      <xdr:rowOff>133350</xdr:rowOff>
    </xdr:from>
    <xdr:ext cx="3936148" cy="1212056"/>
    <xdr:pic>
      <xdr:nvPicPr>
        <xdr:cNvPr id="3" name="Imagen 2">
          <a:extLst>
            <a:ext uri="{FF2B5EF4-FFF2-40B4-BE49-F238E27FC236}">
              <a16:creationId xmlns:a16="http://schemas.microsoft.com/office/drawing/2014/main" id="{A06AD39C-62E5-4A00-BB37-F262E054E84F}"/>
            </a:ext>
            <a:ext uri="{147F2762-F138-4A5C-976F-8EAC2B608ADB}">
              <a16:predDERef xmlns:a16="http://schemas.microsoft.com/office/drawing/2014/main" pred="{CA09A6D9-9CCF-4A5A-9E84-89447465F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6" y="133350"/>
          <a:ext cx="3936148" cy="1212056"/>
        </a:xfrm>
        <a:prstGeom prst="rect">
          <a:avLst/>
        </a:prstGeom>
      </xdr:spPr>
    </xdr:pic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mcarranza/Downloads/COMPLEMENTO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vier Eduardo Pimentel Hernández" refreshedDate="45756.602892592593" createdVersion="8" refreshedVersion="8" minRefreshableVersion="3" recordCount="333" xr:uid="{DC1199F7-9E40-494F-BF9F-4B6020E2807E}">
  <cacheSource type="worksheet">
    <worksheetSource ref="B7:Y340" sheet="DESPACHOS MARZO" r:id="rId2"/>
  </cacheSource>
  <cacheFields count="24">
    <cacheField name="No." numFmtId="0">
      <sharedItems containsSemiMixedTypes="0" containsString="0" containsNumber="1" containsInteger="1" minValue="1" maxValue="333"/>
    </cacheField>
    <cacheField name="FECHA DE ENTREGA" numFmtId="14">
      <sharedItems containsSemiMixedTypes="0" containsNonDate="0" containsDate="1" containsString="0" minDate="2025-03-03T00:00:00" maxDate="2025-04-01T00:00:00"/>
    </cacheField>
    <cacheField name="AÑO" numFmtId="1">
      <sharedItems containsSemiMixedTypes="0" containsString="0" containsNumber="1" containsInteger="1" minValue="2025" maxValue="2025"/>
    </cacheField>
    <cacheField name="DEPARTAMENTO" numFmtId="0">
      <sharedItems count="19">
        <s v="Huehuetenango"/>
        <s v="Jutiapa"/>
        <s v="Chimaltenango"/>
        <s v="Quiché"/>
        <s v="Guatemala"/>
        <s v="Santa Rosa"/>
        <s v="Escuintla"/>
        <s v="Chiquimula"/>
        <s v="Zacapa"/>
        <s v="Alta Verapaz"/>
        <s v="Totonicapán"/>
        <s v="Izabal"/>
        <s v="Quetzaltenango"/>
        <s v="Suchitepéquez"/>
        <s v="Zacapa "/>
        <s v="Jalapa"/>
        <s v="Retalhuleu"/>
        <s v="Sololá"/>
        <s v="Petén"/>
      </sharedItems>
    </cacheField>
    <cacheField name="MUNICIPIO" numFmtId="0">
      <sharedItems/>
    </cacheField>
    <cacheField name="COMUNIDAD BENEFICIADA" numFmtId="0">
      <sharedItems/>
    </cacheField>
    <cacheField name="NOMBRE SOLICITANTE" numFmtId="0">
      <sharedItems/>
    </cacheField>
    <cacheField name="CARGO" numFmtId="0">
      <sharedItems/>
    </cacheField>
    <cacheField name="DPI BENEFI." numFmtId="0">
      <sharedItems/>
    </cacheField>
    <cacheField name="NO.  DE ACTA" numFmtId="0">
      <sharedItems/>
    </cacheField>
    <cacheField name="MATERIAL DOTADO" numFmtId="0">
      <sharedItems/>
    </cacheField>
    <cacheField name="AÑO DE COMPRA" numFmtId="0">
      <sharedItems containsSemiMixedTypes="0" containsString="0" containsNumber="1" containsInteger="1" minValue="2023" maxValue="2024"/>
    </cacheField>
    <cacheField name="AARÓN" numFmtId="0">
      <sharedItems/>
    </cacheField>
    <cacheField name="DESCRIPCIÓN" numFmtId="0">
      <sharedItems/>
    </cacheField>
    <cacheField name="CANTIDAD _x000a_DOTADA" numFmtId="164">
      <sharedItems containsSemiMixedTypes="0" containsString="0" containsNumber="1" containsInteger="1" minValue="1" maxValue="25000"/>
    </cacheField>
    <cacheField name="VALOR_x000a_UNITARIO " numFmtId="168">
      <sharedItems containsSemiMixedTypes="0" containsString="0" containsNumber="1" minValue="0" maxValue="5325"/>
    </cacheField>
    <cacheField name="VALOR TOTAL Q" numFmtId="165">
      <sharedItems containsSemiMixedTypes="0" containsString="0" containsNumber="1" minValue="0" maxValue="3742284.0000000005"/>
    </cacheField>
    <cacheField name="NO. PROYECTO" numFmtId="0">
      <sharedItems/>
    </cacheField>
    <cacheField name="NOG" numFmtId="0">
      <sharedItems containsString="0" containsBlank="1" containsNumber="1" containsInteger="1" minValue="19301820" maxValue="23508892"/>
    </cacheField>
    <cacheField name="PROGRAMA" numFmtId="0">
      <sharedItems count="3">
        <s v="PROACO"/>
        <s v="PROCODE"/>
        <s v="PROVIDI"/>
      </sharedItems>
    </cacheField>
    <cacheField name="BENEFICIARIOS_x000a_DIRECTOS" numFmtId="164">
      <sharedItems containsSemiMixedTypes="0" containsString="0" containsNumber="1" minValue="1" maxValue="9860"/>
    </cacheField>
    <cacheField name="BENEFICIARIOS_x000a_INDIRECTOS" numFmtId="164">
      <sharedItems containsSemiMixedTypes="0" containsString="0" containsNumber="1" containsInteger="1" minValue="0" maxValue="0"/>
    </cacheField>
    <cacheField name="TOTAL BENEFICIARIOS" numFmtId="164">
      <sharedItems containsSemiMixedTypes="0" containsString="0" containsNumber="1" minValue="1" maxValue="9860"/>
    </cacheField>
    <cacheField name="VENTANILLA ÚNIC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3">
  <r>
    <n v="1"/>
    <d v="2025-03-03T00:00:00"/>
    <n v="2025"/>
    <x v="0"/>
    <s v="Colotenango"/>
    <s v="Colotenango"/>
    <s v="RUDY VELÁSQUEZ LÓPEZ"/>
    <s v="Alcalde Municipal"/>
    <s v="1987 95319 1319"/>
    <s v="061-2025"/>
    <s v="Estufa Ahorradora de Leña"/>
    <n v="2024"/>
    <s v="Vulnerabilidad"/>
    <s v="Estufa"/>
    <n v="1972"/>
    <n v="1295"/>
    <n v="2553740"/>
    <s v="006-0-2024"/>
    <m/>
    <x v="0"/>
    <n v="9860"/>
    <n v="0"/>
    <n v="9860"/>
    <s v="002-2025 B"/>
  </r>
  <r>
    <n v="2"/>
    <d v="2025-03-03T00:00:00"/>
    <n v="2025"/>
    <x v="1"/>
    <s v="Jalpatagua"/>
    <s v="Caserío El Aceituno"/>
    <s v="LUIS HUMBERTO VÁSQUEZ RÁMOS"/>
    <s v="Presidente del Consejo Comunitario de Desarrollo -COCODE-"/>
    <s v="1686 33345 2212"/>
    <s v="062-2025"/>
    <s v="Arroz De 10 Kilos"/>
    <n v="2024"/>
    <s v="Alimentos"/>
    <s v="Arroz"/>
    <n v="96"/>
    <n v="0"/>
    <n v="0"/>
    <s v="China Taiwan"/>
    <m/>
    <x v="0"/>
    <n v="48"/>
    <n v="0"/>
    <n v="48"/>
    <s v="1500-2024"/>
  </r>
  <r>
    <n v="3"/>
    <d v="2025-03-03T00:00:00"/>
    <n v="2025"/>
    <x v="1"/>
    <s v="Jalpatagua"/>
    <s v="Caserío El Carrizo"/>
    <s v="GONZALO RUANO GONZÁLEZ"/>
    <s v="Presidente del Consejo Comunitario de Desarrollo -COCODE-"/>
    <s v="1871 68814 2212"/>
    <s v="063-2025"/>
    <s v="Arroz De 10 Kilos"/>
    <n v="2024"/>
    <s v="Alimentos"/>
    <s v="Arroz"/>
    <n v="25"/>
    <n v="0"/>
    <n v="0"/>
    <s v="China Taiwan"/>
    <m/>
    <x v="0"/>
    <n v="12.5"/>
    <n v="0"/>
    <n v="12.5"/>
    <s v="1501-2024"/>
  </r>
  <r>
    <n v="4"/>
    <d v="2025-03-03T00:00:00"/>
    <n v="2025"/>
    <x v="1"/>
    <s v="El Adelanto"/>
    <s v="Cabecera Municipal"/>
    <s v="ELVIN SAMAYOA ARGUETA"/>
    <s v="Concejal Titular I"/>
    <s v="1617 24795 2209"/>
    <s v="054-2025"/>
    <s v="Azadón"/>
    <n v="2023"/>
    <s v="Agropecuario Y Artesanal"/>
    <s v="Herramienta de Labranza"/>
    <n v="100"/>
    <n v="175"/>
    <n v="17500"/>
    <s v="001-0-2023"/>
    <m/>
    <x v="1"/>
    <n v="100"/>
    <n v="0"/>
    <n v="100"/>
    <s v="711-2024"/>
  </r>
  <r>
    <n v="5"/>
    <d v="2025-03-03T00:00:00"/>
    <n v="2025"/>
    <x v="1"/>
    <s v="El Adelanto"/>
    <s v="Cabecera Municipal"/>
    <s v="ELVIN SAMAYOA ARGUETA"/>
    <s v="Concejal Titular I"/>
    <s v="1617 24795 2209"/>
    <s v="054-2025"/>
    <s v="Depósito de Agua (Tinaco)"/>
    <n v="2024"/>
    <s v="Agua Potable"/>
    <s v="Agua Potable"/>
    <n v="30"/>
    <n v="975"/>
    <n v="29250"/>
    <s v="028-0-2024"/>
    <m/>
    <x v="1"/>
    <n v="158"/>
    <n v="0"/>
    <n v="158"/>
    <s v="711-2024"/>
  </r>
  <r>
    <n v="6"/>
    <d v="2025-03-04T00:00:00"/>
    <n v="2025"/>
    <x v="1"/>
    <s v="Jalpatagua"/>
    <s v="Cabecera Municipal"/>
    <s v="ARMANDO REMBERTO VÁSQUEZ PÉREZ"/>
    <s v="Alcalde Municipal"/>
    <s v="2305 14499 2212"/>
    <s v="055-2025"/>
    <s v="Computadora de Escritorio"/>
    <n v="2024"/>
    <s v="Pend."/>
    <s v="Taller de Computación"/>
    <n v="25"/>
    <n v="5325"/>
    <n v="133125"/>
    <s v="020-0-2024"/>
    <m/>
    <x v="1"/>
    <n v="25"/>
    <n v="0"/>
    <n v="25"/>
    <s v="682-2025 T4"/>
  </r>
  <r>
    <n v="7"/>
    <d v="2025-03-04T00:00:00"/>
    <n v="2025"/>
    <x v="1"/>
    <s v="Jalpatagua"/>
    <s v="Cabecera Municipal"/>
    <s v="ARMANDO REMBERTO VÁSQUEZ PÉREZ"/>
    <s v="Alcalde Municipal"/>
    <s v="2305 14499 2212"/>
    <s v="055-2025"/>
    <s v="Proyector 3,400 Lumen"/>
    <n v="2024"/>
    <s v="Pend."/>
    <s v="Taller de Computación"/>
    <n v="1"/>
    <n v="3579"/>
    <n v="3579"/>
    <s v="020-0-2024"/>
    <m/>
    <x v="1"/>
    <n v="1"/>
    <n v="0"/>
    <n v="1"/>
    <s v="682-2025 T4"/>
  </r>
  <r>
    <n v="8"/>
    <d v="2025-03-04T00:00:00"/>
    <n v="2025"/>
    <x v="1"/>
    <s v="Jalpatagua"/>
    <s v="Cabecera Municipal"/>
    <s v="ARMANDO REMBERTO VÁSQUEZ PÉREZ"/>
    <s v="Alcalde Municipal"/>
    <s v="2305 14499 2212"/>
    <s v="055-2025"/>
    <s v="Mesa Bipersonal Escolar"/>
    <n v="2023"/>
    <s v="Pend."/>
    <s v="Taller de Computación"/>
    <n v="13"/>
    <n v="1500"/>
    <n v="19500"/>
    <s v="024-0-2024"/>
    <m/>
    <x v="1"/>
    <n v="13"/>
    <n v="0"/>
    <n v="13"/>
    <s v="682-2025 T4"/>
  </r>
  <r>
    <n v="9"/>
    <d v="2025-03-05T00:00:00"/>
    <n v="2025"/>
    <x v="2"/>
    <s v="Santa Apolonia"/>
    <s v="Santa Apolonia"/>
    <s v="SELVIN CARLOS PINZÓN DE LA CRUZ"/>
    <s v="Alcalde Municipal"/>
    <s v="1697 77413 0405"/>
    <s v="064-2025"/>
    <s v="Cupones De Filtros De Agua De 22 Litros"/>
    <n v="2024"/>
    <s v="Agua Potable"/>
    <s v="Cupón Ecofiltro"/>
    <n v="1564"/>
    <n v="176.7"/>
    <n v="276358.8"/>
    <s v="042-0-2024"/>
    <m/>
    <x v="0"/>
    <n v="1564"/>
    <n v="0"/>
    <n v="1564"/>
    <s v="825-2025"/>
  </r>
  <r>
    <n v="10"/>
    <d v="2025-03-05T00:00:00"/>
    <n v="2025"/>
    <x v="3"/>
    <s v="San Bartolomé Jocotenango"/>
    <s v="San Bartolomé Jocotenango"/>
    <s v="JOAQUIN XOTOY TUM"/>
    <s v="Alcalde Municipal"/>
    <s v="2455 44291 1417"/>
    <s v="065-2025"/>
    <s v="Estufa Ahorradora de Leña"/>
    <n v="2024"/>
    <s v="Vulnerabilidad"/>
    <s v="Estufa"/>
    <n v="1253"/>
    <n v="1295"/>
    <n v="1622635"/>
    <s v="006-0-2024"/>
    <m/>
    <x v="0"/>
    <n v="6265"/>
    <n v="0"/>
    <n v="6265"/>
    <s v="319-2025"/>
  </r>
  <r>
    <n v="11"/>
    <d v="2025-03-05T00:00:00"/>
    <n v="2025"/>
    <x v="4"/>
    <s v="Guatemala"/>
    <s v="comunidad las Victorias, Loma Blanca zona veintiuno (21)"/>
    <s v="LETICIA CATALINA MARTINEZ RIVAS"/>
    <s v="Coordinadora del Consejo Comunitario de Desarrollo -COCODE-"/>
    <s v="2177 55585 1311"/>
    <s v="068-2025"/>
    <s v="Arroz De 10 Kilos"/>
    <n v="2024"/>
    <s v="Alimentos"/>
    <s v="Arroz"/>
    <n v="500"/>
    <n v="0"/>
    <n v="0"/>
    <s v="China Taiwan"/>
    <m/>
    <x v="0"/>
    <n v="250"/>
    <n v="0"/>
    <n v="250"/>
    <s v="1040-2024"/>
  </r>
  <r>
    <n v="12"/>
    <d v="2025-03-05T00:00:00"/>
    <n v="2025"/>
    <x v="4"/>
    <s v="Guatemala"/>
    <s v="Las Ilusiones zona dieciocho (18)"/>
    <s v="MARLON JOSE MURALLES RIVERA"/>
    <s v="Coordinador del Consejo Comunitario de Desarrollo -COCODE-"/>
    <s v="2665 20731 0101"/>
    <s v="069-2025"/>
    <s v="Arroz De 10 Kilos"/>
    <n v="2024"/>
    <s v="Alimentos"/>
    <s v="Arroz"/>
    <n v="1153"/>
    <n v="0"/>
    <n v="0"/>
    <s v="China Taiwan"/>
    <m/>
    <x v="0"/>
    <n v="576.5"/>
    <n v="0"/>
    <n v="576.5"/>
    <s v="1043-2024"/>
  </r>
  <r>
    <n v="13"/>
    <d v="2025-03-05T00:00:00"/>
    <n v="2025"/>
    <x v="5"/>
    <s v="Santa María Ixhuatán"/>
    <s v="Santa María Ixhuatán"/>
    <s v="WILSON ANTONIO GONZÁLEZ CORONADO"/>
    <s v="Alcalde Municipal"/>
    <s v="1912 56269 0610"/>
    <s v="028-2025"/>
    <s v="Lamina Acanalada 12 Pies"/>
    <n v="2024"/>
    <s v="Vulnerabilidad"/>
    <s v="Láminas"/>
    <n v="1540"/>
    <n v="120"/>
    <n v="184800"/>
    <s v="026-0-2024"/>
    <m/>
    <x v="2"/>
    <n v="154"/>
    <n v="0"/>
    <n v="154"/>
    <s v="1142-2024_x000a_1144-2024_x000a_1146-2024"/>
  </r>
  <r>
    <n v="14"/>
    <d v="2025-03-05T00:00:00"/>
    <n v="2025"/>
    <x v="5"/>
    <s v="Santa María Ixhuatán"/>
    <s v="Santa María Ixhuatán"/>
    <s v="WILSON ANTONIO GONZÁLEZ CORONADO"/>
    <s v="Alcalde Municipal"/>
    <s v="1912 56269 0610"/>
    <s v="028-2025"/>
    <s v="Costanera 4 Pulgadas"/>
    <n v="2024"/>
    <s v="Vulnerabilidad"/>
    <s v="Costaneras"/>
    <n v="770"/>
    <n v="110"/>
    <n v="84700"/>
    <s v="026-0-2024"/>
    <m/>
    <x v="2"/>
    <n v="154"/>
    <n v="0"/>
    <n v="154"/>
    <s v="1142-2024_x000a_1144-2024_x000a_1146-2024"/>
  </r>
  <r>
    <n v="15"/>
    <d v="2025-03-05T00:00:00"/>
    <n v="2025"/>
    <x v="5"/>
    <s v="Santa María Ixhuatán"/>
    <s v="Santa María Ixhuatán"/>
    <s v="WILSON ANTONIO GONZÁLEZ CORONADO"/>
    <s v="Alcalde Municipal"/>
    <s v="1912 56269 0610"/>
    <s v="028-2025"/>
    <s v="Tornillo Polser"/>
    <n v="2024"/>
    <s v="Vulnerabilidad"/>
    <s v="Tornillos"/>
    <n v="9240"/>
    <n v="0.8"/>
    <n v="7392"/>
    <s v="026-0-2024"/>
    <m/>
    <x v="2"/>
    <n v="154"/>
    <n v="0"/>
    <n v="154"/>
    <s v="1142-2024_x000a_1144-2024_x000a_1146-2024"/>
  </r>
  <r>
    <n v="16"/>
    <d v="2025-03-05T00:00:00"/>
    <n v="2025"/>
    <x v="3"/>
    <s v="Quiché"/>
    <s v="Quiché Norte"/>
    <s v="ROSENDO BATZIN YOOL"/>
    <s v="Director Ejecutivo III"/>
    <s v="2488 79715 1006"/>
    <s v="057-2025"/>
    <s v="Pizarra Módulo Educacional"/>
    <n v="2024"/>
    <s v="Mobiliario Escolar"/>
    <s v="Mobiliario Escolar"/>
    <n v="25"/>
    <n v="1200"/>
    <n v="30000"/>
    <s v="CD-069-2024/JB"/>
    <m/>
    <x v="1"/>
    <n v="158"/>
    <n v="0"/>
    <n v="158"/>
    <s v="DIPLAN-FE-10,617-2024"/>
  </r>
  <r>
    <n v="17"/>
    <d v="2025-03-05T00:00:00"/>
    <n v="2025"/>
    <x v="6"/>
    <s v="Escuintla"/>
    <s v="Dirección Departamental"/>
    <s v="JUAN ALBERTO MACHUCA ALVAREZ "/>
    <s v="Director Ejecutivo IV"/>
    <s v="2654 68825 1001"/>
    <s v="058-2025"/>
    <s v="Mesa Triangular Escolar"/>
    <n v="2024"/>
    <s v="Mobiliario Escolar"/>
    <s v="Mobiliario Escolar"/>
    <n v="205"/>
    <n v="305"/>
    <n v="62525"/>
    <s v="027-0-2024"/>
    <n v="23508892"/>
    <x v="1"/>
    <n v="158"/>
    <n v="0"/>
    <n v="158"/>
    <s v="DIPLAN A-4159-2024"/>
  </r>
  <r>
    <n v="18"/>
    <d v="2025-03-05T00:00:00"/>
    <n v="2025"/>
    <x v="6"/>
    <s v="Escuintla"/>
    <s v="Dirección Departamental"/>
    <s v="JUAN ALBERTO MACHUCA ALVAREZ "/>
    <s v="Director Ejecutivo IV"/>
    <s v="2654 68825 1001"/>
    <s v="058-2025"/>
    <s v="Pupitre Con Silla Y Tablero"/>
    <n v="2024"/>
    <s v="Mobiliario Escolar"/>
    <s v="Mobiliario Escolar"/>
    <n v="3205"/>
    <n v="270"/>
    <n v="865350"/>
    <s v="015-0-2024"/>
    <n v="23446692"/>
    <x v="1"/>
    <n v="158"/>
    <n v="0"/>
    <n v="158"/>
    <s v="DIPLAN A-3785-2024_x000a_DIPLAN -I-3527-2024"/>
  </r>
  <r>
    <n v="19"/>
    <d v="2025-03-05T00:00:00"/>
    <n v="2025"/>
    <x v="5"/>
    <s v="Chiquimulilla"/>
    <s v="Comunidad Xinka la Reforma"/>
    <s v="HECTOR SAMUEL LÓPEZ MARROQUÍN"/>
    <s v="Presidente del Consejo Comunitario de Desarrollo -COCODE-"/>
    <s v="2353 16415 01011"/>
    <s v="059-2025"/>
    <s v="Depósito de Agua (Tinaco)"/>
    <n v="2024"/>
    <s v="Agua Potable"/>
    <s v="Agua Potable"/>
    <n v="22"/>
    <n v="975"/>
    <n v="21450"/>
    <s v="028-0-2024"/>
    <n v="23446692"/>
    <x v="1"/>
    <n v="158"/>
    <n v="0"/>
    <n v="158"/>
    <s v="1,149-2024"/>
  </r>
  <r>
    <n v="20"/>
    <d v="2025-03-06T00:00:00"/>
    <n v="2025"/>
    <x v="0"/>
    <s v="Barrillas"/>
    <s v="primer nivel del Cantón Barcelona zona dos (2)"/>
    <s v="CÉSAR HUMBERTO MÉRIDA"/>
    <s v="Presidente del Consejo Comunitario de Desarrollo -COCODE-"/>
    <s v="2694 21904 1326"/>
    <s v="070-2025"/>
    <s v="Arroz De 10 Kilos"/>
    <n v="2024"/>
    <s v="Alimentos"/>
    <s v="Arroz"/>
    <n v="117"/>
    <n v="0"/>
    <n v="0"/>
    <s v="China Taiwan"/>
    <m/>
    <x v="0"/>
    <n v="58.5"/>
    <n v="0"/>
    <n v="58.5"/>
    <s v="1453-2024"/>
  </r>
  <r>
    <n v="21"/>
    <d v="2025-03-06T00:00:00"/>
    <n v="2025"/>
    <x v="0"/>
    <s v="Barrillas"/>
    <s v="primer nivel del Cantón Linda Vista zona tres (3)"/>
    <s v="EDY ARTURO CASTILLO"/>
    <s v="Presidente del Consejo Comunitario de Desarrollo -COCODE-"/>
    <s v="2651 23917 1326"/>
    <s v="071-2025"/>
    <s v="Arroz De 10 Kilos"/>
    <n v="2024"/>
    <s v="Alimentos"/>
    <s v="Arroz"/>
    <n v="100"/>
    <n v="0"/>
    <n v="0"/>
    <s v="China Taiwan"/>
    <m/>
    <x v="0"/>
    <n v="50"/>
    <n v="0"/>
    <n v="50"/>
    <s v="1452-2024"/>
  </r>
  <r>
    <n v="22"/>
    <d v="2025-03-06T00:00:00"/>
    <n v="2025"/>
    <x v="0"/>
    <s v="Barrillas"/>
    <s v="primer nivel del Caserío Esperancita, Aldea Yulmacap"/>
    <s v="ALVARO WILSON MÉRIDA LÓPEZ"/>
    <s v="Presidente del Consejo Comunitario de Desarrollo -COCODE-"/>
    <s v="2313 56277 1326"/>
    <s v="072-2025"/>
    <s v="Arroz De 10 Kilos"/>
    <n v="2024"/>
    <s v="Alimentos"/>
    <s v="Arroz"/>
    <n v="152"/>
    <n v="0"/>
    <n v="0"/>
    <s v="China Taiwan"/>
    <m/>
    <x v="0"/>
    <n v="76"/>
    <n v="0"/>
    <n v="76"/>
    <s v="1451-2024"/>
  </r>
  <r>
    <n v="23"/>
    <d v="2025-03-06T00:00:00"/>
    <n v="2025"/>
    <x v="0"/>
    <s v="Barrillas"/>
    <s v="primer nivel del Barrio las Vegas de la zona dos (2)"/>
    <s v="ANDRES BERNAL COBO"/>
    <s v="Presidente del Consejo Comunitario de Desarrollo -COCODE-"/>
    <s v="1606 91885 1405"/>
    <s v="073-2025"/>
    <s v="Arroz De 10 Kilos"/>
    <n v="2024"/>
    <s v="Alimentos"/>
    <s v="Arroz"/>
    <n v="101"/>
    <n v="0"/>
    <n v="0"/>
    <s v="China Taiwan"/>
    <m/>
    <x v="0"/>
    <n v="50.5"/>
    <n v="0"/>
    <n v="50.5"/>
    <s v="1450-2024"/>
  </r>
  <r>
    <n v="24"/>
    <d v="2025-03-06T00:00:00"/>
    <n v="2025"/>
    <x v="5"/>
    <s v="Chiquimulilla"/>
    <s v="Caserío el Paraíso"/>
    <s v="CARLOS PATRICIO RAMOS ALCANTARA"/>
    <s v="Presidente del Consejo Comunitario de Desarrollo -COCODE-"/>
    <s v="1847 78476 0608"/>
    <s v="061-2025"/>
    <s v="Depósito de Agua (Tinaco)"/>
    <n v="2024"/>
    <s v="Agua Potable"/>
    <s v="Agua Potable"/>
    <n v="33"/>
    <n v="975"/>
    <n v="32175"/>
    <s v="028-0-2024"/>
    <m/>
    <x v="1"/>
    <n v="158"/>
    <n v="0"/>
    <n v="158"/>
    <s v="1161-2024"/>
  </r>
  <r>
    <n v="25"/>
    <d v="2025-03-06T00:00:00"/>
    <n v="2025"/>
    <x v="5"/>
    <s v="Chiquimulilla"/>
    <s v="Caserío Gibraltar"/>
    <s v="BELTER ISMAÉL PÉREZ CARÍAS"/>
    <s v="Presidente del Consejo Comunitario de Desarrollo -COCODE-"/>
    <s v="3789 87275 0608"/>
    <s v="062-2025"/>
    <s v="Depósito de Agua (Tinaco)"/>
    <n v="2024"/>
    <s v="Agua Potable"/>
    <s v="Agua Potable"/>
    <n v="18"/>
    <n v="975"/>
    <n v="17550"/>
    <s v="028-0-2024"/>
    <m/>
    <x v="1"/>
    <n v="158"/>
    <n v="0"/>
    <n v="158"/>
    <s v="1160-2024"/>
  </r>
  <r>
    <n v="26"/>
    <d v="2025-03-06T00:00:00"/>
    <n v="2025"/>
    <x v="5"/>
    <s v="Chiquimulilla"/>
    <s v="Aldea San Miguel, La Cumbre"/>
    <s v="LÁZARO ERNESTO REYES GONZALEZ"/>
    <s v="Presidente del Consejo Comunitario de Desarrollo -COCODE-"/>
    <s v="1670 99574 0608"/>
    <s v="063-2025"/>
    <s v="Depósito de Agua (Tinaco)"/>
    <n v="2024"/>
    <s v="Agua Potable"/>
    <s v="Agua Potable"/>
    <n v="12"/>
    <n v="975"/>
    <n v="11700"/>
    <s v="028-0-2024"/>
    <m/>
    <x v="1"/>
    <n v="158"/>
    <n v="0"/>
    <n v="158"/>
    <s v="1152-2024"/>
  </r>
  <r>
    <n v="27"/>
    <d v="2025-03-06T00:00:00"/>
    <n v="2025"/>
    <x v="5"/>
    <s v="Chiquimulilla"/>
    <s v="Caserío San Antonio la Morenita"/>
    <s v="OLGA MARINA HERNANDEZ MAYEN"/>
    <s v="Presidente del Consejo Comunitario de Desarrollo -COCODE-"/>
    <s v="2069 90413 0608"/>
    <s v="029-2025"/>
    <s v="Lamina Acanalada 12 Pies"/>
    <n v="2024"/>
    <s v="Vulnerabilidad"/>
    <s v="Láminas"/>
    <n v="130"/>
    <n v="120"/>
    <n v="15600"/>
    <s v="026-0-2024"/>
    <m/>
    <x v="2"/>
    <n v="13"/>
    <n v="0"/>
    <n v="13"/>
    <s v="226-2024"/>
  </r>
  <r>
    <n v="28"/>
    <d v="2025-03-06T00:00:00"/>
    <n v="2025"/>
    <x v="5"/>
    <s v="Chiquimulilla"/>
    <s v="Caserío San Antonio la Morenita"/>
    <s v="OLGA MARINA HERNANDEZ MAYEN"/>
    <s v="Presidente del Consejo Comunitario de Desarrollo -COCODE-"/>
    <s v="2069 90413 0608"/>
    <s v="029-2025"/>
    <s v="Costanera 4 Pulgadas"/>
    <n v="2024"/>
    <s v="Vulnerabilidad"/>
    <s v="Costaneras"/>
    <n v="65"/>
    <n v="110"/>
    <n v="7150"/>
    <s v="026-0-2024"/>
    <m/>
    <x v="2"/>
    <n v="13"/>
    <n v="0"/>
    <n v="13"/>
    <s v="226-2024"/>
  </r>
  <r>
    <n v="29"/>
    <d v="2025-03-06T00:00:00"/>
    <n v="2025"/>
    <x v="5"/>
    <s v="Chiquimulilla"/>
    <s v="Caserío San Antonio la Morenita"/>
    <s v="OLGA MARINA HERNANDEZ MAYEN"/>
    <s v="Presidente del Consejo Comunitario de Desarrollo -COCODE-"/>
    <s v="2069 90413 0608"/>
    <s v="029-2025"/>
    <s v="Tornillo Polser"/>
    <n v="2024"/>
    <s v="Vulnerabilidad"/>
    <s v="Tornillos"/>
    <n v="780"/>
    <n v="0.8"/>
    <n v="624"/>
    <s v="026-0-2024"/>
    <m/>
    <x v="2"/>
    <n v="13"/>
    <n v="0"/>
    <n v="13"/>
    <s v="226-2024"/>
  </r>
  <r>
    <n v="30"/>
    <d v="2025-03-06T00:00:00"/>
    <n v="2025"/>
    <x v="5"/>
    <s v="Chiquimulilla"/>
    <s v="Caserío Gudiela"/>
    <s v="GERMAN ADULIO NAVAS PEREZ"/>
    <s v="Presidente del Consejo Comunitario de Desarrollo -COCODE-"/>
    <s v="2235 97821 0608"/>
    <s v="030-2025"/>
    <s v="Lamina Acanalada 12 Pies"/>
    <n v="2024"/>
    <s v="Vulnerabilidad"/>
    <s v="Láminas"/>
    <n v="150"/>
    <n v="120"/>
    <n v="18000"/>
    <s v="026-0-2024"/>
    <m/>
    <x v="2"/>
    <n v="15"/>
    <n v="0"/>
    <n v="15"/>
    <s v="261-2024"/>
  </r>
  <r>
    <n v="31"/>
    <d v="2025-03-06T00:00:00"/>
    <n v="2025"/>
    <x v="5"/>
    <s v="Chiquimulilla"/>
    <s v="Caserío Gudiela"/>
    <s v="GERMAN ADULIO NAVAS PEREZ"/>
    <s v="Presidente del Consejo Comunitario de Desarrollo -COCODE-"/>
    <s v="2235 97821 0608"/>
    <s v="030-2025"/>
    <s v="Costanera 4 Pulgadas"/>
    <n v="2024"/>
    <s v="Vulnerabilidad"/>
    <s v="Costaneras"/>
    <n v="75"/>
    <n v="110"/>
    <n v="8250"/>
    <s v="026-0-2024"/>
    <m/>
    <x v="2"/>
    <n v="15"/>
    <n v="0"/>
    <n v="15"/>
    <s v="261-2024"/>
  </r>
  <r>
    <n v="32"/>
    <d v="2025-03-06T00:00:00"/>
    <n v="2025"/>
    <x v="5"/>
    <s v="Chiquimulilla"/>
    <s v="Caserío Gudiela"/>
    <s v="GERMAN ADULIO NAVAS PEREZ"/>
    <s v="Presidente del Consejo Comunitario de Desarrollo -COCODE-"/>
    <s v="2235 97821 0608"/>
    <s v="030-2025"/>
    <s v="Tornillo Polser"/>
    <n v="2024"/>
    <s v="Vulnerabilidad"/>
    <s v="Tornillos"/>
    <n v="900"/>
    <n v="0.8"/>
    <n v="720"/>
    <s v="026-0-2024"/>
    <m/>
    <x v="2"/>
    <n v="15"/>
    <n v="0"/>
    <n v="15"/>
    <s v="261-2024"/>
  </r>
  <r>
    <n v="33"/>
    <d v="2025-03-06T00:00:00"/>
    <n v="2025"/>
    <x v="5"/>
    <s v="Chiquimulilla"/>
    <s v="Aldea Margaritas"/>
    <s v="CARLOS HUMBERTO PINEDA RODRIGUEZ"/>
    <s v="Presidente del Consejo Comunitario de Desarrollo -COCODE-"/>
    <s v="2365 29226 0608"/>
    <s v="031-2025"/>
    <s v="Lamina Acanalada 12 Pies"/>
    <n v="2024"/>
    <s v="Vulnerabilidad"/>
    <s v="Láminas"/>
    <n v="150"/>
    <n v="120"/>
    <n v="18000"/>
    <s v="026-0-2024"/>
    <m/>
    <x v="2"/>
    <n v="15"/>
    <n v="0"/>
    <n v="15"/>
    <s v="309-2024"/>
  </r>
  <r>
    <n v="34"/>
    <d v="2025-03-06T00:00:00"/>
    <n v="2025"/>
    <x v="5"/>
    <s v="Chiquimulilla"/>
    <s v="Aldea Margaritas"/>
    <s v="CARLOS HUMBERTO PINEDA RODRIGUEZ"/>
    <s v="Presidente del Consejo Comunitario de Desarrollo -COCODE-"/>
    <s v="2365 29226 0608"/>
    <s v="031-2025"/>
    <s v="Costanera 4 Pulgadas"/>
    <n v="2024"/>
    <s v="Vulnerabilidad"/>
    <s v="Costaneras"/>
    <n v="75"/>
    <n v="110"/>
    <n v="8250"/>
    <s v="026-0-2024"/>
    <m/>
    <x v="2"/>
    <n v="15"/>
    <n v="0"/>
    <n v="15"/>
    <s v="309-2024"/>
  </r>
  <r>
    <n v="35"/>
    <d v="2025-03-06T00:00:00"/>
    <n v="2025"/>
    <x v="5"/>
    <s v="Chiquimulilla"/>
    <s v="Aldea Margaritas"/>
    <s v="CARLOS HUMBERTO PINEDA RODRIGUEZ"/>
    <s v="Presidente del Consejo Comunitario de Desarrollo -COCODE-"/>
    <s v="2365 29226 0608"/>
    <s v="031-2025"/>
    <s v="Tornillo Polser"/>
    <n v="2024"/>
    <s v="Vulnerabilidad"/>
    <s v="Tornillos"/>
    <n v="900"/>
    <n v="0.8"/>
    <n v="720"/>
    <s v="026-0-2024"/>
    <m/>
    <x v="2"/>
    <n v="15"/>
    <n v="0"/>
    <n v="15"/>
    <s v="309-2024"/>
  </r>
  <r>
    <n v="36"/>
    <d v="2025-03-06T00:00:00"/>
    <n v="2025"/>
    <x v="5"/>
    <s v="Chiquimulilla"/>
    <s v="Caserío Las Marías"/>
    <s v="MIGUEL ANGEL DÁVILA SOLARES"/>
    <s v="Presidente del Consejo Comunitario de Desarrollo -COCODE-"/>
    <s v="2548 03520 0610"/>
    <s v="032-2025"/>
    <s v="Lamina Acanalada 12 Pies"/>
    <n v="2024"/>
    <s v="Vulnerabilidad"/>
    <s v="Láminas"/>
    <n v="100"/>
    <n v="120"/>
    <n v="12000"/>
    <s v="026-0-2024"/>
    <m/>
    <x v="2"/>
    <n v="10"/>
    <n v="0"/>
    <n v="10"/>
    <s v="221-2024"/>
  </r>
  <r>
    <n v="37"/>
    <d v="2025-03-06T00:00:00"/>
    <n v="2025"/>
    <x v="5"/>
    <s v="Chiquimulilla"/>
    <s v="Caserío Las Marías"/>
    <s v="MIGUEL ANGEL DÁVILA SOLARES"/>
    <s v="Presidente del Consejo Comunitario de Desarrollo -COCODE-"/>
    <s v="2548 03520 0610"/>
    <s v="032-2025"/>
    <s v="Costanera 4 Pulgadas"/>
    <n v="2024"/>
    <s v="Vulnerabilidad"/>
    <s v="Costaneras"/>
    <n v="50"/>
    <n v="110"/>
    <n v="5500"/>
    <s v="026-0-2024"/>
    <m/>
    <x v="2"/>
    <n v="10"/>
    <n v="0"/>
    <n v="10"/>
    <s v="221-2024"/>
  </r>
  <r>
    <n v="38"/>
    <d v="2025-03-06T00:00:00"/>
    <n v="2025"/>
    <x v="5"/>
    <s v="Chiquimulilla"/>
    <s v="Caserío Las Marías"/>
    <s v="MIGUEL ANGEL DÁVILA SOLARES"/>
    <s v="Presidente del Consejo Comunitario de Desarrollo -COCODE-"/>
    <s v="2548 03520 0610"/>
    <s v="032-2025"/>
    <s v="Tornillo Polser"/>
    <n v="2024"/>
    <s v="Vulnerabilidad"/>
    <s v="Tornillos"/>
    <n v="600"/>
    <n v="0.8"/>
    <n v="480"/>
    <s v="026-0-2024"/>
    <m/>
    <x v="2"/>
    <n v="10"/>
    <n v="0"/>
    <n v="10"/>
    <s v="221-2024"/>
  </r>
  <r>
    <n v="39"/>
    <d v="2025-03-06T00:00:00"/>
    <n v="2025"/>
    <x v="5"/>
    <s v="Chiquimulilla"/>
    <s v="Caserío Entre Selvas"/>
    <s v="OTTO LEONEL OSORIO Y OSORIO"/>
    <s v="Presidente del Consejo Comunitario de Desarrollo -COCODE-"/>
    <s v="2587 49709 0608"/>
    <s v="033-2025"/>
    <s v="Lamina Acanalada 12 Pies"/>
    <n v="2024"/>
    <s v="Vulnerabilidad"/>
    <s v="Láminas"/>
    <n v="150"/>
    <n v="120"/>
    <n v="18000"/>
    <s v="026-0-2024"/>
    <m/>
    <x v="2"/>
    <n v="15"/>
    <n v="0"/>
    <n v="15"/>
    <s v="223-2024"/>
  </r>
  <r>
    <n v="40"/>
    <d v="2025-03-06T00:00:00"/>
    <n v="2025"/>
    <x v="5"/>
    <s v="Chiquimulilla"/>
    <s v="Caserío Entre Selvas"/>
    <s v="OTTO LEONEL OSORIO Y OSORIO"/>
    <s v="Presidente del Consejo Comunitario de Desarrollo -COCODE-"/>
    <s v="2587 49709 0608"/>
    <s v="033-2025"/>
    <s v="Costanera 4 Pulgadas"/>
    <n v="2024"/>
    <s v="Vulnerabilidad"/>
    <s v="Costaneras"/>
    <n v="75"/>
    <n v="110"/>
    <n v="8250"/>
    <s v="026-0-2024"/>
    <m/>
    <x v="2"/>
    <n v="15"/>
    <n v="0"/>
    <n v="15"/>
    <s v="223-2024"/>
  </r>
  <r>
    <n v="41"/>
    <d v="2025-03-06T00:00:00"/>
    <n v="2025"/>
    <x v="5"/>
    <s v="Chiquimulilla"/>
    <s v="Caserío Entre Selvas"/>
    <s v="OTTO LEONEL OSORIO Y OSORIO"/>
    <s v="Presidente del Consejo Comunitario de Desarrollo -COCODE-"/>
    <s v="2587 49709 0608"/>
    <s v="033-2025"/>
    <s v="Tornillo Polser"/>
    <n v="2024"/>
    <s v="Vulnerabilidad"/>
    <s v="Tornillos"/>
    <n v="900"/>
    <n v="0.8"/>
    <n v="720"/>
    <s v="026-0-2024"/>
    <m/>
    <x v="2"/>
    <n v="15"/>
    <n v="0"/>
    <n v="15"/>
    <s v="223-2024"/>
  </r>
  <r>
    <n v="42"/>
    <d v="2025-03-06T00:00:00"/>
    <n v="2025"/>
    <x v="5"/>
    <s v="Chiquimulilla"/>
    <s v="Colonia Los Conacastes"/>
    <s v="EDILBERTO ALIRIO DÓNIS CARDONA"/>
    <s v="Presidente del Consejo Comunitario de Desarrollo -COCODE-"/>
    <s v="1694 03882 0608"/>
    <s v="034-2025"/>
    <s v="Lamina Acanalada 12 Pies"/>
    <n v="2024"/>
    <s v="Vulnerabilidad"/>
    <s v="Láminas"/>
    <n v="160"/>
    <n v="120"/>
    <n v="19200"/>
    <s v="026-0-2024"/>
    <m/>
    <x v="2"/>
    <n v="16"/>
    <n v="0"/>
    <n v="16"/>
    <s v="206-2024"/>
  </r>
  <r>
    <n v="43"/>
    <d v="2025-03-06T00:00:00"/>
    <n v="2025"/>
    <x v="5"/>
    <s v="Chiquimulilla"/>
    <s v="Colonia Los Conacastes"/>
    <s v="EDILBERTO ALIRIO DÓNIS CARDONA"/>
    <s v="Presidente del Consejo Comunitario de Desarrollo -COCODE-"/>
    <s v="1694 03882 0608"/>
    <s v="034-2025"/>
    <s v="Costanera 4 Pulgadas"/>
    <n v="2024"/>
    <s v="Vulnerabilidad"/>
    <s v="Costaneras"/>
    <n v="80"/>
    <n v="110"/>
    <n v="8800"/>
    <s v="026-0-2024"/>
    <m/>
    <x v="2"/>
    <n v="16"/>
    <n v="0"/>
    <n v="16"/>
    <s v="206-2024"/>
  </r>
  <r>
    <n v="44"/>
    <d v="2025-03-06T00:00:00"/>
    <n v="2025"/>
    <x v="5"/>
    <s v="Chiquimulilla"/>
    <s v="Colonia Los Conacastes"/>
    <s v="EDILBERTO ALIRIO DÓNIS CARDONA"/>
    <s v="Presidente del Consejo Comunitario de Desarrollo -COCODE-"/>
    <s v="1694 03882 0608"/>
    <s v="034-2025"/>
    <s v="Tornillo Polser"/>
    <n v="2024"/>
    <s v="Vulnerabilidad"/>
    <s v="Tornillos"/>
    <n v="960"/>
    <n v="0.8"/>
    <n v="768"/>
    <s v="026-0-2024"/>
    <m/>
    <x v="2"/>
    <n v="16"/>
    <n v="0"/>
    <n v="16"/>
    <s v="206-2024"/>
  </r>
  <r>
    <n v="45"/>
    <d v="2025-03-06T00:00:00"/>
    <n v="2025"/>
    <x v="5"/>
    <s v="Chiquimulilla"/>
    <s v="Caserío Los Guayabales"/>
    <s v="JESÚS HERNANDEZ HERNANDEZ"/>
    <s v="Presidente del Consejo Comunitario de Desarrollo -COCODE-"/>
    <s v="1699 26842 0608"/>
    <s v="035-2025"/>
    <s v="Lamina Acanalada 12 Pies"/>
    <n v="2024"/>
    <s v="Vulnerabilidad"/>
    <s v="Láminas"/>
    <n v="160"/>
    <n v="120"/>
    <n v="19200"/>
    <s v="026-0-2024"/>
    <m/>
    <x v="2"/>
    <n v="16"/>
    <n v="0"/>
    <n v="16"/>
    <s v="254-2024"/>
  </r>
  <r>
    <n v="46"/>
    <d v="2025-03-06T00:00:00"/>
    <n v="2025"/>
    <x v="5"/>
    <s v="Chiquimulilla"/>
    <s v="Caserío Los Guayabales"/>
    <s v="JESÚS HERNANDEZ HERNANDEZ"/>
    <s v="Presidente del Consejo Comunitario de Desarrollo -COCODE-"/>
    <s v="1699 26842 0608"/>
    <s v="035-2025"/>
    <s v="Costanera 4 Pulgadas"/>
    <n v="2024"/>
    <s v="Vulnerabilidad"/>
    <s v="Costaneras"/>
    <n v="80"/>
    <n v="110"/>
    <n v="8800"/>
    <s v="026-0-2024"/>
    <m/>
    <x v="2"/>
    <n v="16"/>
    <n v="0"/>
    <n v="16"/>
    <s v="254-2024"/>
  </r>
  <r>
    <n v="47"/>
    <d v="2025-03-06T00:00:00"/>
    <n v="2025"/>
    <x v="5"/>
    <s v="Chiquimulilla"/>
    <s v="Caserío Los Guayabales"/>
    <s v="JESÚS HERNANDEZ HERNANDEZ"/>
    <s v="Presidente del Consejo Comunitario de Desarrollo -COCODE-"/>
    <s v="1699 26842 0608"/>
    <s v="035-2025"/>
    <s v="Tornillo Polser"/>
    <n v="2024"/>
    <s v="Vulnerabilidad"/>
    <s v="Tornillos"/>
    <n v="960"/>
    <n v="0.8"/>
    <n v="768"/>
    <s v="026-0-2024"/>
    <m/>
    <x v="2"/>
    <n v="16"/>
    <n v="0"/>
    <n v="16"/>
    <s v="254-2024"/>
  </r>
  <r>
    <n v="48"/>
    <d v="2025-03-06T00:00:00"/>
    <n v="2025"/>
    <x v="5"/>
    <s v="Chiquimulilla"/>
    <s v="Aldea El Astillero, Sector Sur I"/>
    <s v="ANA LUPE HERNÁNDEZ BELTRÁN"/>
    <s v="Presidente del Consejo Comunitario de Desarrollo -COCODE-"/>
    <s v="1721 60529 0601"/>
    <s v="036-2025"/>
    <s v="Lamina Acanalada 12 Pies"/>
    <n v="2024"/>
    <s v="Vulnerabilidad"/>
    <s v="Láminas"/>
    <n v="180"/>
    <n v="120"/>
    <n v="21600"/>
    <s v="026-0-2024"/>
    <m/>
    <x v="2"/>
    <n v="18"/>
    <n v="0"/>
    <n v="18"/>
    <s v="252-2024"/>
  </r>
  <r>
    <n v="49"/>
    <d v="2025-03-06T00:00:00"/>
    <n v="2025"/>
    <x v="5"/>
    <s v="Chiquimulilla"/>
    <s v="Aldea El Astillero, Sector Sur I"/>
    <s v="ANA LUPE HERNÁNDEZ BELTRÁN"/>
    <s v="Presidente del Consejo Comunitario de Desarrollo -COCODE-"/>
    <s v="1721 60529 0601"/>
    <s v="036-2025"/>
    <s v="Costanera 4 Pulgadas"/>
    <n v="2024"/>
    <s v="Vulnerabilidad"/>
    <s v="Costaneras"/>
    <n v="90"/>
    <n v="110"/>
    <n v="9900"/>
    <s v="026-0-2024"/>
    <m/>
    <x v="2"/>
    <n v="18"/>
    <n v="0"/>
    <n v="18"/>
    <s v="252-2024"/>
  </r>
  <r>
    <n v="50"/>
    <d v="2025-03-06T00:00:00"/>
    <n v="2025"/>
    <x v="5"/>
    <s v="Chiquimulilla"/>
    <s v="Aldea El Astillero, Sector Sur I"/>
    <s v="ANA LUPE HERNÁNDEZ BELTRÁN"/>
    <s v="Presidente del Consejo Comunitario de Desarrollo -COCODE-"/>
    <s v="1721 60529 0601"/>
    <s v="036-2025"/>
    <s v="Tornillo Polser"/>
    <n v="2024"/>
    <s v="Vulnerabilidad"/>
    <s v="Tornillos"/>
    <n v="1080"/>
    <n v="0.8"/>
    <n v="864"/>
    <s v="026-0-2024"/>
    <m/>
    <x v="2"/>
    <n v="18"/>
    <n v="0"/>
    <n v="18"/>
    <s v="252-2024"/>
  </r>
  <r>
    <n v="51"/>
    <d v="2025-03-06T00:00:00"/>
    <n v="2025"/>
    <x v="5"/>
    <s v="Chiquimulilla"/>
    <s v="Colonia en Dios Confiamos"/>
    <s v="PABLO GEOVANNI DE LA CRUZ LIMA"/>
    <s v="Presidente del Consejo Comunitario de Desarrollo -COCODE-"/>
    <s v="1668 56045 0608"/>
    <s v="037-2025"/>
    <s v="Lamina Acanalada 12 Pies"/>
    <n v="2024"/>
    <s v="Vulnerabilidad"/>
    <s v="Láminas"/>
    <n v="180"/>
    <n v="120"/>
    <n v="21600"/>
    <s v="026-0-2024"/>
    <m/>
    <x v="2"/>
    <n v="18"/>
    <n v="0"/>
    <n v="18"/>
    <s v="251-2024"/>
  </r>
  <r>
    <n v="52"/>
    <d v="2025-03-06T00:00:00"/>
    <n v="2025"/>
    <x v="5"/>
    <s v="Chiquimulilla"/>
    <s v="Colonia en Dios Confiamos"/>
    <s v="PABLO GEOVANNI DE LA CRUZ LIMA"/>
    <s v="Presidente del Consejo Comunitario de Desarrollo -COCODE-"/>
    <s v="1668 56045 0608"/>
    <s v="037-2025"/>
    <s v="Costanera 4 Pulgadas"/>
    <n v="2024"/>
    <s v="Vulnerabilidad"/>
    <s v="Costaneras"/>
    <n v="90"/>
    <n v="110"/>
    <n v="9900"/>
    <s v="026-0-2024"/>
    <m/>
    <x v="2"/>
    <n v="18"/>
    <n v="0"/>
    <n v="18"/>
    <s v="251-2024"/>
  </r>
  <r>
    <n v="53"/>
    <d v="2025-03-06T00:00:00"/>
    <n v="2025"/>
    <x v="5"/>
    <s v="Chiquimulilla"/>
    <s v="Colonia en Dios Confiamos"/>
    <s v="PABLO GEOVANNI DE LA CRUZ LIMA"/>
    <s v="Presidente del Consejo Comunitario de Desarrollo -COCODE-"/>
    <s v="1668 56045 0608"/>
    <s v="037-2025"/>
    <s v="Tornillo Polser"/>
    <n v="2024"/>
    <s v="Vulnerabilidad"/>
    <s v="Tornillos"/>
    <n v="1080"/>
    <n v="0.8"/>
    <n v="864"/>
    <s v="026-0-2024"/>
    <m/>
    <x v="2"/>
    <n v="18"/>
    <n v="0"/>
    <n v="18"/>
    <s v="251-2024"/>
  </r>
  <r>
    <n v="54"/>
    <d v="2025-03-06T00:00:00"/>
    <n v="2025"/>
    <x v="5"/>
    <s v="Chiquimulilla"/>
    <s v="Aldea las Escobas"/>
    <s v="ARMANDO ANANÍAS MUÑOZ DONIS"/>
    <s v="Presidente del Consejo Comunitario de Desarrollo -COCODE-"/>
    <s v="3085 46482 0608"/>
    <s v="038-2025"/>
    <s v="Lamina Acanalada 12 Pies"/>
    <n v="2024"/>
    <s v="Vulnerabilidad"/>
    <s v="Láminas"/>
    <n v="180"/>
    <n v="120"/>
    <n v="21600"/>
    <s v="026-0-2024"/>
    <m/>
    <x v="2"/>
    <n v="18"/>
    <n v="0"/>
    <n v="18"/>
    <s v="249-2024"/>
  </r>
  <r>
    <n v="55"/>
    <d v="2025-03-06T00:00:00"/>
    <n v="2025"/>
    <x v="5"/>
    <s v="Chiquimulilla"/>
    <s v="Aldea las Escobas"/>
    <s v="ARMANDO ANANÍAS MUÑOZ DONIS"/>
    <s v="Presidente del Consejo Comunitario de Desarrollo -COCODE-"/>
    <s v="3085 46482 0608"/>
    <s v="038-2025"/>
    <s v="Costanera 4 Pulgadas"/>
    <n v="2024"/>
    <s v="Vulnerabilidad"/>
    <s v="Costaneras"/>
    <n v="90"/>
    <n v="110"/>
    <n v="9900"/>
    <s v="026-0-2024"/>
    <m/>
    <x v="2"/>
    <n v="18"/>
    <n v="0"/>
    <n v="18"/>
    <s v="249-2024"/>
  </r>
  <r>
    <n v="56"/>
    <d v="2025-03-06T00:00:00"/>
    <n v="2025"/>
    <x v="5"/>
    <s v="Chiquimulilla"/>
    <s v="Aldea las Escobas"/>
    <s v="ARMANDO ANANÍAS MUÑOZ DONIS"/>
    <s v="Presidente del Consejo Comunitario de Desarrollo -COCODE-"/>
    <s v="3085 46482 0608"/>
    <s v="038-2025"/>
    <s v="Tornillo Polser"/>
    <n v="2024"/>
    <s v="Vulnerabilidad"/>
    <s v="Tornillos"/>
    <n v="1080"/>
    <n v="0.8"/>
    <n v="864"/>
    <s v="026-0-2024"/>
    <m/>
    <x v="2"/>
    <n v="18"/>
    <n v="0"/>
    <n v="18"/>
    <s v="249-2024"/>
  </r>
  <r>
    <n v="57"/>
    <d v="2025-03-06T00:00:00"/>
    <n v="2025"/>
    <x v="5"/>
    <s v="Chiquimulilla"/>
    <s v="Aldea las Llaves"/>
    <s v="PEDRO BAUTISTA ZEPEDA"/>
    <s v="Presidente del Consejo Comunitario de Desarrollo -COCODE-"/>
    <s v="1872 99366 0608"/>
    <s v="039-2025"/>
    <s v="Lamina Acanalada 12 Pies"/>
    <n v="2024"/>
    <s v="Vulnerabilidad"/>
    <s v="Láminas"/>
    <n v="180"/>
    <n v="120"/>
    <n v="21600"/>
    <s v="026-0-2024"/>
    <m/>
    <x v="2"/>
    <n v="18"/>
    <n v="0"/>
    <n v="18"/>
    <s v="239-2024"/>
  </r>
  <r>
    <n v="58"/>
    <d v="2025-03-06T00:00:00"/>
    <n v="2025"/>
    <x v="5"/>
    <s v="Chiquimulilla"/>
    <s v="Aldea las Llaves"/>
    <s v="PEDRO BAUTISTA ZEPEDA"/>
    <s v="Presidente del Consejo Comunitario de Desarrollo -COCODE-"/>
    <s v="1872 99366 0608"/>
    <s v="039-2025"/>
    <s v="Costanera 4 Pulgadas"/>
    <n v="2024"/>
    <s v="Vulnerabilidad"/>
    <s v="Costaneras"/>
    <n v="90"/>
    <n v="110"/>
    <n v="9900"/>
    <s v="026-0-2024"/>
    <m/>
    <x v="2"/>
    <n v="18"/>
    <n v="0"/>
    <n v="18"/>
    <s v="239-2024"/>
  </r>
  <r>
    <n v="59"/>
    <d v="2025-03-06T00:00:00"/>
    <n v="2025"/>
    <x v="5"/>
    <s v="Chiquimulilla"/>
    <s v="Aldea las Llaves"/>
    <s v="PEDRO BAUTISTA ZEPEDA"/>
    <s v="Presidente del Consejo Comunitario de Desarrollo -COCODE-"/>
    <s v="1872 99366 0608"/>
    <s v="039-2025"/>
    <s v="Tornillo Polser"/>
    <n v="2024"/>
    <s v="Vulnerabilidad"/>
    <s v="Tornillos"/>
    <n v="1080"/>
    <n v="0.8"/>
    <n v="864"/>
    <s v="026-0-2024"/>
    <m/>
    <x v="2"/>
    <n v="18"/>
    <n v="0"/>
    <n v="18"/>
    <s v="239-2024"/>
  </r>
  <r>
    <n v="60"/>
    <d v="2025-03-06T00:00:00"/>
    <n v="2025"/>
    <x v="5"/>
    <s v="Chiquimulilla"/>
    <s v="Aldea La Selva"/>
    <s v="ODILIA GALEANO GÓMEZ"/>
    <s v="Presidente del Consejo Comunitario de Desarrollo -COCODE-"/>
    <s v="1752 89646 2215"/>
    <s v="040-2025"/>
    <s v="Lamina Acanalada 12 Pies"/>
    <n v="2024"/>
    <s v="Vulnerabilidad"/>
    <s v="Láminas"/>
    <n v="180"/>
    <n v="120"/>
    <n v="21600"/>
    <s v="026-0-2024"/>
    <m/>
    <x v="2"/>
    <n v="18"/>
    <n v="0"/>
    <n v="18"/>
    <s v="238-2024"/>
  </r>
  <r>
    <n v="61"/>
    <d v="2025-03-06T00:00:00"/>
    <n v="2025"/>
    <x v="5"/>
    <s v="Chiquimulilla"/>
    <s v="Aldea La Selva"/>
    <s v="ODILIA GALEANO GÓMEZ"/>
    <s v="Presidente del Consejo Comunitario de Desarrollo -COCODE-"/>
    <s v="1752 89646 2215"/>
    <s v="040-2025"/>
    <s v="Costanera 4 Pulgadas"/>
    <n v="2024"/>
    <s v="Vulnerabilidad"/>
    <s v="Costaneras"/>
    <n v="90"/>
    <n v="110"/>
    <n v="9900"/>
    <s v="026-0-2024"/>
    <m/>
    <x v="2"/>
    <n v="18"/>
    <n v="0"/>
    <n v="18"/>
    <s v="238-2024"/>
  </r>
  <r>
    <n v="62"/>
    <d v="2025-03-06T00:00:00"/>
    <n v="2025"/>
    <x v="5"/>
    <s v="Chiquimulilla"/>
    <s v="Aldea La Selva"/>
    <s v="ODILIA GALEANO GÓMEZ"/>
    <s v="Presidente del Consejo Comunitario de Desarrollo -COCODE-"/>
    <s v="1752 89646 2215"/>
    <s v="040-2025"/>
    <s v="Tornillo Polser"/>
    <n v="2024"/>
    <s v="Vulnerabilidad"/>
    <s v="Tornillos"/>
    <n v="1080"/>
    <n v="0.8"/>
    <n v="864"/>
    <s v="026-0-2024"/>
    <m/>
    <x v="2"/>
    <n v="18"/>
    <n v="0"/>
    <n v="18"/>
    <s v="238-2024"/>
  </r>
  <r>
    <n v="63"/>
    <d v="2025-03-06T00:00:00"/>
    <n v="2025"/>
    <x v="5"/>
    <s v="Chiquimulilla"/>
    <s v="Aldea Pueblo Nuevo La Reforma"/>
    <s v="ROSA AMALIA HERNÁNDEZ VALENZUELA"/>
    <s v="Presidente del Consejo Comunitario de Desarrollo -COCODE-"/>
    <s v="1715 84708 0608"/>
    <s v="041-2025"/>
    <s v="Lamina Acanalada 12 Pies"/>
    <n v="2024"/>
    <s v="Vulnerabilidad"/>
    <s v="Láminas"/>
    <n v="180"/>
    <n v="120"/>
    <n v="21600"/>
    <s v="026-0-2024"/>
    <m/>
    <x v="2"/>
    <n v="18"/>
    <n v="0"/>
    <n v="18"/>
    <s v="215-2024"/>
  </r>
  <r>
    <n v="64"/>
    <d v="2025-03-06T00:00:00"/>
    <n v="2025"/>
    <x v="5"/>
    <s v="Chiquimulilla"/>
    <s v="Aldea Pueblo Nuevo La Reforma"/>
    <s v="ROSA AMALIA HERNÁNDEZ VALENZUELA"/>
    <s v="Presidente del Consejo Comunitario de Desarrollo -COCODE-"/>
    <s v="1715 84708 0608"/>
    <s v="041-2025"/>
    <s v="Costanera 4 Pulgadas"/>
    <n v="2024"/>
    <s v="Vulnerabilidad"/>
    <s v="Costaneras"/>
    <n v="90"/>
    <n v="110"/>
    <n v="9900"/>
    <s v="026-0-2024"/>
    <m/>
    <x v="2"/>
    <n v="18"/>
    <n v="0"/>
    <n v="18"/>
    <s v="215-2024"/>
  </r>
  <r>
    <n v="65"/>
    <d v="2025-03-06T00:00:00"/>
    <n v="2025"/>
    <x v="5"/>
    <s v="Chiquimulilla"/>
    <s v="Aldea Pueblo Nuevo La Reforma"/>
    <s v="ROSA AMALIA HERNÁNDEZ VALENZUELA"/>
    <s v="Presidente del Consejo Comunitario de Desarrollo -COCODE-"/>
    <s v="1715 84708 0608"/>
    <s v="041-2025"/>
    <s v="Tornillo Polser"/>
    <n v="2024"/>
    <s v="Vulnerabilidad"/>
    <s v="Tornillos"/>
    <n v="1080"/>
    <n v="0.8"/>
    <n v="864"/>
    <s v="026-0-2024"/>
    <m/>
    <x v="2"/>
    <n v="18"/>
    <n v="0"/>
    <n v="18"/>
    <s v="215-2024"/>
  </r>
  <r>
    <n v="66"/>
    <d v="2025-03-06T00:00:00"/>
    <n v="2025"/>
    <x v="5"/>
    <s v="Chiquimulilla"/>
    <s v="Caserío San Isidro"/>
    <s v="JOSE ANTONIO GONZALEZ SALAZAR"/>
    <s v="Presidente del Consejo Comunitario de Desarrollo -COCODE-"/>
    <s v="2505 61409 0608"/>
    <s v="042-2025"/>
    <s v="Lamina Acanalada 12 Pies"/>
    <n v="2024"/>
    <s v="Vulnerabilidad"/>
    <s v="Láminas"/>
    <n v="180"/>
    <n v="120"/>
    <n v="21600"/>
    <s v="026-0-2024"/>
    <m/>
    <x v="2"/>
    <n v="18"/>
    <n v="0"/>
    <n v="18"/>
    <s v="265-2024"/>
  </r>
  <r>
    <n v="67"/>
    <d v="2025-03-06T00:00:00"/>
    <n v="2025"/>
    <x v="5"/>
    <s v="Chiquimulilla"/>
    <s v="Caserío San Isidro"/>
    <s v="JOSE ANTONIO GONZALEZ SALAZAR"/>
    <s v="Presidente del Consejo Comunitario de Desarrollo -COCODE-"/>
    <s v="2505 61409 0608"/>
    <s v="042-2025"/>
    <s v="Costanera 4 Pulgadas"/>
    <n v="2024"/>
    <s v="Vulnerabilidad"/>
    <s v="Costaneras"/>
    <n v="90"/>
    <n v="110"/>
    <n v="9900"/>
    <s v="026-0-2024"/>
    <m/>
    <x v="2"/>
    <n v="18"/>
    <n v="0"/>
    <n v="18"/>
    <s v="265-2024"/>
  </r>
  <r>
    <n v="68"/>
    <d v="2025-03-06T00:00:00"/>
    <n v="2025"/>
    <x v="5"/>
    <s v="Chiquimulilla"/>
    <s v="Caserío San Isidro"/>
    <s v="JOSE ANTONIO GONZALEZ SALAZAR"/>
    <s v="Presidente del Consejo Comunitario de Desarrollo -COCODE-"/>
    <s v="2505 61409 0608"/>
    <s v="042-2025"/>
    <s v="Tornillo Polser"/>
    <n v="2024"/>
    <s v="Vulnerabilidad"/>
    <s v="Tornillos"/>
    <n v="1080"/>
    <n v="0.8"/>
    <n v="864"/>
    <s v="026-0-2024"/>
    <m/>
    <x v="2"/>
    <n v="18"/>
    <n v="0"/>
    <n v="18"/>
    <s v="265-2024"/>
  </r>
  <r>
    <n v="69"/>
    <d v="2025-03-06T00:00:00"/>
    <n v="2025"/>
    <x v="5"/>
    <s v="Chiquimulilla"/>
    <s v="Aldea Las Pozas"/>
    <s v="HENRY ARTURO CASTELLANOS DÍAZ"/>
    <s v="Presidente del Consejo Comunitario de Desarrollo -COCODE-"/>
    <s v="1623 76103 0608"/>
    <s v="043-2025"/>
    <s v="Lamina Acanalada 12 Pies"/>
    <n v="2024"/>
    <s v="Vulnerabilidad"/>
    <s v="Láminas"/>
    <n v="180"/>
    <n v="120"/>
    <n v="21600"/>
    <s v="026-0-2024"/>
    <m/>
    <x v="2"/>
    <n v="18"/>
    <n v="0"/>
    <n v="18"/>
    <s v="256-2024"/>
  </r>
  <r>
    <n v="70"/>
    <d v="2025-03-06T00:00:00"/>
    <n v="2025"/>
    <x v="5"/>
    <s v="Chiquimulilla"/>
    <s v="Aldea Las Pozas"/>
    <s v="HENRY ARTURO CASTELLANOS DÍAZ"/>
    <s v="Presidente del Consejo Comunitario de Desarrollo -COCODE-"/>
    <s v="1623 76103 0608"/>
    <s v="043-2025"/>
    <s v="Costanera 4 Pulgadas"/>
    <n v="2024"/>
    <s v="Vulnerabilidad"/>
    <s v="Costaneras"/>
    <n v="90"/>
    <n v="110"/>
    <n v="9900"/>
    <s v="026-0-2024"/>
    <m/>
    <x v="2"/>
    <n v="18"/>
    <n v="0"/>
    <n v="18"/>
    <s v="256-2024"/>
  </r>
  <r>
    <n v="71"/>
    <d v="2025-03-06T00:00:00"/>
    <n v="2025"/>
    <x v="5"/>
    <s v="Chiquimulilla"/>
    <s v="Aldea Las Pozas"/>
    <s v="HENRY ARTURO CASTELLANOS DÍAZ"/>
    <s v="Presidente del Consejo Comunitario de Desarrollo -COCODE-"/>
    <s v="1623 76103 0608"/>
    <s v="043-2025"/>
    <s v="Tornillo Polser"/>
    <n v="2024"/>
    <s v="Vulnerabilidad"/>
    <s v="Tornillos"/>
    <n v="1080"/>
    <n v="0.8"/>
    <n v="864"/>
    <s v="026-0-2024"/>
    <m/>
    <x v="2"/>
    <n v="18"/>
    <n v="0"/>
    <n v="18"/>
    <s v="256-2024"/>
  </r>
  <r>
    <n v="72"/>
    <d v="2025-03-06T00:00:00"/>
    <n v="2025"/>
    <x v="5"/>
    <s v="Chiquimulilla"/>
    <s v="Aldea Los Cerritos"/>
    <s v="GLORIA LEVIA VILLAVICENCIO CORADO"/>
    <s v="Presidente del Consejo Comunitario de Desarrollo -COCODE-"/>
    <s v="1706 72271 0608"/>
    <s v="044-2025"/>
    <s v="Lamina Acanalada 12 Pies"/>
    <n v="2024"/>
    <s v="Vulnerabilidad"/>
    <s v="Láminas"/>
    <n v="180"/>
    <n v="120"/>
    <n v="21600"/>
    <s v="026-0-2024"/>
    <m/>
    <x v="2"/>
    <n v="18"/>
    <n v="0"/>
    <n v="18"/>
    <s v="244-2024"/>
  </r>
  <r>
    <n v="73"/>
    <d v="2025-03-06T00:00:00"/>
    <n v="2025"/>
    <x v="5"/>
    <s v="Chiquimulilla"/>
    <s v="Aldea Los Cerritos"/>
    <s v="GLORIA LEVIA VILLAVICENCIO CORADO"/>
    <s v="Presidente del Consejo Comunitario de Desarrollo -COCODE-"/>
    <s v="1706 72271 0608"/>
    <s v="044-2025"/>
    <s v="Costanera 4 Pulgadas"/>
    <n v="2024"/>
    <s v="Vulnerabilidad"/>
    <s v="Costaneras"/>
    <n v="90"/>
    <n v="110"/>
    <n v="9900"/>
    <s v="026-0-2024"/>
    <m/>
    <x v="2"/>
    <n v="18"/>
    <n v="0"/>
    <n v="18"/>
    <s v="244-2024"/>
  </r>
  <r>
    <n v="74"/>
    <d v="2025-03-06T00:00:00"/>
    <n v="2025"/>
    <x v="5"/>
    <s v="Chiquimulilla"/>
    <s v="Aldea Los Cerritos"/>
    <s v="GLORIA LEVIA VILLAVICENCIO CORADO"/>
    <s v="Presidente del Consejo Comunitario de Desarrollo -COCODE-"/>
    <s v="1706 72271 0608"/>
    <s v="044-2025"/>
    <s v="Tornillo Polser"/>
    <n v="2024"/>
    <s v="Vulnerabilidad"/>
    <s v="Tornillos"/>
    <n v="1080"/>
    <n v="0.8"/>
    <n v="864"/>
    <s v="026-0-2024"/>
    <m/>
    <x v="2"/>
    <n v="18"/>
    <n v="0"/>
    <n v="18"/>
    <s v="244-2024"/>
  </r>
  <r>
    <n v="75"/>
    <d v="2025-03-06T00:00:00"/>
    <n v="2025"/>
    <x v="5"/>
    <s v="Chiquimulilla"/>
    <s v="Parc. El Bebedero"/>
    <s v="MARTHA LUISA ORELLANA BARRERA"/>
    <s v="Presidente del Consejo Comunitario de Desarrollo -COCODE-"/>
    <s v="1924 25625 0608"/>
    <s v="045-2025"/>
    <s v="Lamina Acanalada 12 Pies"/>
    <n v="2024"/>
    <s v="Vulnerabilidad"/>
    <s v="Láminas"/>
    <n v="180"/>
    <n v="120"/>
    <n v="21600"/>
    <s v="026-0-2024"/>
    <m/>
    <x v="2"/>
    <n v="18"/>
    <n v="0"/>
    <n v="18"/>
    <s v="243-2024"/>
  </r>
  <r>
    <n v="76"/>
    <d v="2025-03-06T00:00:00"/>
    <n v="2025"/>
    <x v="5"/>
    <s v="Chiquimulilla"/>
    <s v="Parc. El Bebedero"/>
    <s v="MARTHA LUISA ORELLANA BARRERA"/>
    <s v="Presidente del Consejo Comunitario de Desarrollo -COCODE-"/>
    <s v="1924 25625 0608"/>
    <s v="045-2025"/>
    <s v="Costanera 4 Pulgadas"/>
    <n v="2024"/>
    <s v="Vulnerabilidad"/>
    <s v="Costaneras"/>
    <n v="90"/>
    <n v="110"/>
    <n v="9900"/>
    <s v="026-0-2024"/>
    <m/>
    <x v="2"/>
    <n v="18"/>
    <n v="0"/>
    <n v="18"/>
    <s v="243-2024"/>
  </r>
  <r>
    <n v="77"/>
    <d v="2025-03-06T00:00:00"/>
    <n v="2025"/>
    <x v="5"/>
    <s v="Chiquimulilla"/>
    <s v="Parc. El Bebedero"/>
    <s v="MARTHA LUISA ORELLANA BARRERA"/>
    <s v="Presidente del Consejo Comunitario de Desarrollo -COCODE-"/>
    <s v="1924 25625 0608"/>
    <s v="045-2025"/>
    <s v="Tornillo Polser"/>
    <n v="2024"/>
    <s v="Vulnerabilidad"/>
    <s v="Tornillos"/>
    <n v="1080"/>
    <n v="0.8"/>
    <n v="864"/>
    <s v="026-0-2024"/>
    <m/>
    <x v="2"/>
    <n v="18"/>
    <n v="0"/>
    <n v="18"/>
    <s v="243-2024"/>
  </r>
  <r>
    <n v="78"/>
    <d v="2025-03-06T00:00:00"/>
    <n v="2025"/>
    <x v="5"/>
    <s v="Chiquimulilla"/>
    <s v="Aldea Santo Domingo Nancinta"/>
    <s v="IRIS AMARILIS MARTÍNEZ VALENZUELA DE GRIJALVA"/>
    <s v="Presidente del Consejo Comunitario de Desarrollo -COCODE-"/>
    <s v="1896 04891 0608"/>
    <s v="046-2025"/>
    <s v="Lamina Acanalada 12 Pies"/>
    <n v="2024"/>
    <s v="Vulnerabilidad"/>
    <s v="Láminas"/>
    <n v="180"/>
    <n v="120"/>
    <n v="21600"/>
    <s v="026-0-2024"/>
    <m/>
    <x v="2"/>
    <n v="18"/>
    <n v="0"/>
    <n v="18"/>
    <s v="212-2024"/>
  </r>
  <r>
    <n v="79"/>
    <d v="2025-03-06T00:00:00"/>
    <n v="2025"/>
    <x v="5"/>
    <s v="Chiquimulilla"/>
    <s v="Aldea Santo Domingo Nancinta"/>
    <s v="IRIS AMARILIS MARTÍNEZ VALENZUELA DE GRIJALVA"/>
    <s v="Presidente del Consejo Comunitario de Desarrollo -COCODE-"/>
    <s v="1896 04891 0608"/>
    <s v="046-2025"/>
    <s v="Costanera 4 Pulgadas"/>
    <n v="2024"/>
    <s v="Vulnerabilidad"/>
    <s v="Costaneras"/>
    <n v="90"/>
    <n v="110"/>
    <n v="9900"/>
    <s v="026-0-2024"/>
    <m/>
    <x v="2"/>
    <n v="18"/>
    <n v="0"/>
    <n v="18"/>
    <s v="212-2024"/>
  </r>
  <r>
    <n v="80"/>
    <d v="2025-03-06T00:00:00"/>
    <n v="2025"/>
    <x v="5"/>
    <s v="Chiquimulilla"/>
    <s v="Aldea Santo Domingo Nancinta"/>
    <s v="IRIS AMARILIS MARTÍNEZ VALENZUELA DE GRIJALVA"/>
    <s v="Presidente del Consejo Comunitario de Desarrollo -COCODE-"/>
    <s v="1896 04891 0608"/>
    <s v="046-2025"/>
    <s v="Tornillo Polser"/>
    <n v="2024"/>
    <s v="Vulnerabilidad"/>
    <s v="Tornillos"/>
    <n v="1080"/>
    <n v="0.8"/>
    <n v="864"/>
    <s v="026-0-2024"/>
    <m/>
    <x v="2"/>
    <n v="18"/>
    <n v="0"/>
    <n v="18"/>
    <s v="212-2024"/>
  </r>
  <r>
    <n v="81"/>
    <d v="2025-03-06T00:00:00"/>
    <n v="2025"/>
    <x v="5"/>
    <s v="Chiquimulilla"/>
    <s v="Aldea Nueva Margaritas"/>
    <s v="CATALINO GARCÍA ALVAREZ"/>
    <s v="Presidente del Consejo Comunitario de Desarrollo -COCODE-"/>
    <s v="1823 70623 0608"/>
    <s v="047-2025"/>
    <s v="Lamina Acanalada 12 Pies"/>
    <n v="2024"/>
    <s v="Vulnerabilidad"/>
    <s v="Láminas"/>
    <n v="180"/>
    <n v="120"/>
    <n v="21600"/>
    <s v="026-0-2024"/>
    <m/>
    <x v="2"/>
    <n v="18"/>
    <n v="0"/>
    <n v="18"/>
    <s v="216-2024"/>
  </r>
  <r>
    <n v="82"/>
    <d v="2025-03-06T00:00:00"/>
    <n v="2025"/>
    <x v="5"/>
    <s v="Chiquimulilla"/>
    <s v="Aldea Nueva Margaritas"/>
    <s v="CATALINO GARCÍA ALVAREZ"/>
    <s v="Presidente del Consejo Comunitario de Desarrollo -COCODE-"/>
    <s v="1823 70623 0608"/>
    <s v="047-2025"/>
    <s v="Costanera 4 Pulgadas"/>
    <n v="2024"/>
    <s v="Vulnerabilidad"/>
    <s v="Costaneras"/>
    <n v="90"/>
    <n v="110"/>
    <n v="9900"/>
    <s v="026-0-2024"/>
    <m/>
    <x v="2"/>
    <n v="18"/>
    <n v="0"/>
    <n v="18"/>
    <s v="216-2024"/>
  </r>
  <r>
    <n v="83"/>
    <d v="2025-03-06T00:00:00"/>
    <n v="2025"/>
    <x v="5"/>
    <s v="Chiquimulilla"/>
    <s v="Aldea Nueva Margaritas"/>
    <s v="CATALINO GARCÍA ALVAREZ"/>
    <s v="Presidente del Consejo Comunitario de Desarrollo -COCODE-"/>
    <s v="1823 70623 0608"/>
    <s v="047-2025"/>
    <s v="Tornillo Polser"/>
    <n v="2024"/>
    <s v="Vulnerabilidad"/>
    <s v="Tornillos"/>
    <n v="1080"/>
    <n v="0.8"/>
    <n v="864"/>
    <s v="026-0-2024"/>
    <m/>
    <x v="2"/>
    <n v="18"/>
    <n v="0"/>
    <n v="18"/>
    <s v="216-2024"/>
  </r>
  <r>
    <n v="84"/>
    <d v="2025-03-06T00:00:00"/>
    <n v="2025"/>
    <x v="5"/>
    <s v="Chiquimulilla"/>
    <s v="Caserío La Unión"/>
    <s v="TELMA EDELMIRA REVOLORIO LÓPEZ DE GONZÁLEZ"/>
    <s v="Presidente del Consejo Comunitario de Desarrollo -COCODE-"/>
    <s v="1784 86159 0608"/>
    <s v="048-2025"/>
    <s v="Lamina Acanalada 12 Pies"/>
    <n v="2024"/>
    <s v="Vulnerabilidad"/>
    <s v="Láminas"/>
    <n v="180"/>
    <n v="120"/>
    <n v="21600"/>
    <s v="026-0-2024"/>
    <m/>
    <x v="2"/>
    <n v="18"/>
    <n v="0"/>
    <n v="18"/>
    <s v="224-2024"/>
  </r>
  <r>
    <n v="85"/>
    <d v="2025-03-06T00:00:00"/>
    <n v="2025"/>
    <x v="5"/>
    <s v="Chiquimulilla"/>
    <s v="Caserío La Unión"/>
    <s v="TELMA EDELMIRA REVOLORIO LÓPEZ DE GONZÁLEZ"/>
    <s v="Presidente del Consejo Comunitario de Desarrollo -COCODE-"/>
    <s v="1784 86159 0608"/>
    <s v="048-2025"/>
    <s v="Costanera 4 Pulgadas"/>
    <n v="2024"/>
    <s v="Vulnerabilidad"/>
    <s v="Costaneras"/>
    <n v="90"/>
    <n v="110"/>
    <n v="9900"/>
    <s v="026-0-2024"/>
    <m/>
    <x v="2"/>
    <n v="18"/>
    <n v="0"/>
    <n v="18"/>
    <s v="224-2024"/>
  </r>
  <r>
    <n v="86"/>
    <d v="2025-03-06T00:00:00"/>
    <n v="2025"/>
    <x v="5"/>
    <s v="Chiquimulilla"/>
    <s v="Caserío La Unión"/>
    <s v="TELMA EDELMIRA REVOLORIO LÓPEZ DE GONZÁLEZ"/>
    <s v="Presidente del Consejo Comunitario de Desarrollo -COCODE-"/>
    <s v="1784 86159 0608"/>
    <s v="048-2025"/>
    <s v="Tornillo Polser"/>
    <n v="2024"/>
    <s v="Vulnerabilidad"/>
    <s v="Tornillos"/>
    <n v="1080"/>
    <n v="0.8"/>
    <n v="864"/>
    <s v="026-0-2024"/>
    <m/>
    <x v="2"/>
    <n v="18"/>
    <n v="0"/>
    <n v="18"/>
    <s v="224-2024"/>
  </r>
  <r>
    <n v="87"/>
    <d v="2025-03-06T00:00:00"/>
    <n v="2025"/>
    <x v="5"/>
    <s v="Chiquimulilla"/>
    <s v="Aldea San Antonito"/>
    <s v="JUAN FRANCISCO GALICIA BATRES"/>
    <s v="Presidente del Consejo Comunitario de Desarrollo -COCODE-"/>
    <s v="1633 52658 0503"/>
    <s v="049-2025"/>
    <s v="Lamina Acanalada 12 Pies"/>
    <n v="2024"/>
    <s v="Vulnerabilidad"/>
    <s v="Láminas"/>
    <n v="180"/>
    <n v="120"/>
    <n v="21600"/>
    <s v="026-0-2024"/>
    <m/>
    <x v="2"/>
    <n v="18"/>
    <n v="0"/>
    <n v="18"/>
    <s v="230-2024"/>
  </r>
  <r>
    <n v="88"/>
    <d v="2025-03-06T00:00:00"/>
    <n v="2025"/>
    <x v="5"/>
    <s v="Chiquimulilla"/>
    <s v="Aldea San Antonito"/>
    <s v="JUAN FRANCISCO GALICIA BATRES"/>
    <s v="Presidente del Consejo Comunitario de Desarrollo -COCODE-"/>
    <s v="1633 52658 0503"/>
    <s v="049-2025"/>
    <s v="Costanera 4 Pulgadas"/>
    <n v="2024"/>
    <s v="Vulnerabilidad"/>
    <s v="Costaneras"/>
    <n v="90"/>
    <n v="110"/>
    <n v="9900"/>
    <s v="026-0-2024"/>
    <m/>
    <x v="2"/>
    <n v="18"/>
    <n v="0"/>
    <n v="18"/>
    <s v="230-2024"/>
  </r>
  <r>
    <n v="89"/>
    <d v="2025-03-06T00:00:00"/>
    <n v="2025"/>
    <x v="5"/>
    <s v="Chiquimulilla"/>
    <s v="Aldea San Antonito"/>
    <s v="JUAN FRANCISCO GALICIA BATRES"/>
    <s v="Presidente del Consejo Comunitario de Desarrollo -COCODE-"/>
    <s v="1633 52658 0503"/>
    <s v="049-2025"/>
    <s v="Tornillo Polser"/>
    <n v="2024"/>
    <s v="Vulnerabilidad"/>
    <s v="Tornillos"/>
    <n v="1080"/>
    <n v="0.8"/>
    <n v="864"/>
    <s v="026-0-2024"/>
    <m/>
    <x v="2"/>
    <n v="18"/>
    <n v="0"/>
    <n v="18"/>
    <s v="230-2024"/>
  </r>
  <r>
    <n v="90"/>
    <d v="2025-03-06T00:00:00"/>
    <n v="2025"/>
    <x v="5"/>
    <s v="Chiquimulilla"/>
    <s v="Aldea Llano Grande"/>
    <s v="GLENDA YADIRA TELÓN GARCÍA DE VÁSQUEZ"/>
    <s v="Presidente del Consejo Comunitario de Desarrollo -COCODE-"/>
    <s v="1599 86451 0101"/>
    <s v="050-2025"/>
    <s v="Lamina Acanalada 12 Pies"/>
    <n v="2024"/>
    <s v="Vulnerabilidad"/>
    <s v="Láminas"/>
    <n v="180"/>
    <n v="120"/>
    <n v="21600"/>
    <s v="026-0-2024"/>
    <m/>
    <x v="2"/>
    <n v="18"/>
    <n v="0"/>
    <n v="18"/>
    <s v="231-2024"/>
  </r>
  <r>
    <n v="91"/>
    <d v="2025-03-06T00:00:00"/>
    <n v="2025"/>
    <x v="5"/>
    <s v="Chiquimulilla"/>
    <s v="Aldea Llano Grande"/>
    <s v="GLENDA YADIRA TELÓN GARCÍA DE VÁSQUEZ"/>
    <s v="Presidente del Consejo Comunitario de Desarrollo -COCODE-"/>
    <s v="1599 86451 0101"/>
    <s v="050-2025"/>
    <s v="Costanera 4 Pulgadas"/>
    <n v="2024"/>
    <s v="Vulnerabilidad"/>
    <s v="Costaneras"/>
    <n v="90"/>
    <n v="110"/>
    <n v="9900"/>
    <s v="026-0-2024"/>
    <m/>
    <x v="2"/>
    <n v="18"/>
    <n v="0"/>
    <n v="18"/>
    <s v="231-2024"/>
  </r>
  <r>
    <n v="92"/>
    <d v="2025-03-06T00:00:00"/>
    <n v="2025"/>
    <x v="5"/>
    <s v="Chiquimulilla"/>
    <s v="Aldea Llano Grande"/>
    <s v="GLENDA YADIRA TELÓN GARCÍA DE VÁSQUEZ"/>
    <s v="Presidente del Consejo Comunitario de Desarrollo -COCODE-"/>
    <s v="1599 86451 0101"/>
    <s v="050-2025"/>
    <s v="Tornillo Polser"/>
    <n v="2024"/>
    <s v="Vulnerabilidad"/>
    <s v="Tornillos"/>
    <n v="1080"/>
    <n v="0.8"/>
    <n v="864"/>
    <s v="026-0-2024"/>
    <m/>
    <x v="2"/>
    <n v="18"/>
    <n v="0"/>
    <n v="18"/>
    <s v="231-2024"/>
  </r>
  <r>
    <n v="93"/>
    <d v="2025-03-06T00:00:00"/>
    <n v="2025"/>
    <x v="5"/>
    <s v="Chiquimulilla"/>
    <s v="Caserío Chanlapa"/>
    <s v="EMIDIO ANTONIO MORATAYA AGUILAR"/>
    <s v="Presidente del Consejo Comunitario de Desarrollo -COCODE-"/>
    <s v="1591 60294 0610"/>
    <s v="051-2025"/>
    <s v="Lamina Acanalada 12 Pies"/>
    <n v="2024"/>
    <s v="Vulnerabilidad"/>
    <s v="Láminas"/>
    <n v="180"/>
    <n v="120"/>
    <n v="21600"/>
    <s v="026-0-2024"/>
    <m/>
    <x v="2"/>
    <n v="18"/>
    <n v="0"/>
    <n v="18"/>
    <s v="232-2024"/>
  </r>
  <r>
    <n v="94"/>
    <d v="2025-03-06T00:00:00"/>
    <n v="2025"/>
    <x v="5"/>
    <s v="Chiquimulilla"/>
    <s v="Caserío Chanlapa"/>
    <s v="EMIDIO ANTONIO MORATAYA AGUILAR"/>
    <s v="Presidente del Consejo Comunitario de Desarrollo -COCODE-"/>
    <s v="1591 60294 0610"/>
    <s v="051-2025"/>
    <s v="Costanera 4 Pulgadas"/>
    <n v="2024"/>
    <s v="Vulnerabilidad"/>
    <s v="Costaneras"/>
    <n v="90"/>
    <n v="110"/>
    <n v="9900"/>
    <s v="026-0-2024"/>
    <m/>
    <x v="2"/>
    <n v="18"/>
    <n v="0"/>
    <n v="18"/>
    <s v="232-2024"/>
  </r>
  <r>
    <n v="95"/>
    <d v="2025-03-06T00:00:00"/>
    <n v="2025"/>
    <x v="5"/>
    <s v="Chiquimulilla"/>
    <s v="Caserío Chanlapa"/>
    <s v="EMIDIO ANTONIO MORATAYA AGUILAR"/>
    <s v="Presidente del Consejo Comunitario de Desarrollo -COCODE-"/>
    <s v="1591 60294 0610"/>
    <s v="051-2025"/>
    <s v="Tornillo Polser"/>
    <n v="2024"/>
    <s v="Vulnerabilidad"/>
    <s v="Tornillos"/>
    <n v="1080"/>
    <n v="0.8"/>
    <n v="864"/>
    <s v="026-0-2024"/>
    <m/>
    <x v="2"/>
    <n v="18"/>
    <n v="0"/>
    <n v="18"/>
    <s v="232-2024"/>
  </r>
  <r>
    <n v="96"/>
    <d v="2025-03-06T00:00:00"/>
    <n v="2025"/>
    <x v="5"/>
    <s v="Chiquimulilla"/>
    <s v="Colonia Nuevo Amanecer Aldea la Faja"/>
    <s v="JOSÉ HUMBERTO SANCHEZ ALVARADO"/>
    <s v="Presidente del Consejo Comunitario de Desarrollo -COCODE-"/>
    <s v="2297 31295 0608"/>
    <s v="052-2025"/>
    <s v="Lamina Acanalada 12 Pies"/>
    <n v="2024"/>
    <s v="Vulnerabilidad"/>
    <s v="Láminas"/>
    <n v="180"/>
    <n v="120"/>
    <n v="21600"/>
    <s v="026-0-2024"/>
    <m/>
    <x v="2"/>
    <n v="18"/>
    <n v="0"/>
    <n v="18"/>
    <s v="234-2024"/>
  </r>
  <r>
    <n v="97"/>
    <d v="2025-03-06T00:00:00"/>
    <n v="2025"/>
    <x v="5"/>
    <s v="Chiquimulilla"/>
    <s v="Colonia Nuevo Amanecer Aldea la Faja"/>
    <s v="JOSÉ HUMBERTO SANCHEZ ALVARADO"/>
    <s v="Presidente del Consejo Comunitario de Desarrollo -COCODE-"/>
    <s v="2297 31295 0608"/>
    <s v="052-2025"/>
    <s v="Costanera 4 Pulgadas"/>
    <n v="2024"/>
    <s v="Vulnerabilidad"/>
    <s v="Costaneras"/>
    <n v="90"/>
    <n v="110"/>
    <n v="9900"/>
    <s v="026-0-2024"/>
    <m/>
    <x v="2"/>
    <n v="18"/>
    <n v="0"/>
    <n v="18"/>
    <s v="234-2024"/>
  </r>
  <r>
    <n v="98"/>
    <d v="2025-03-06T00:00:00"/>
    <n v="2025"/>
    <x v="5"/>
    <s v="Chiquimulilla"/>
    <s v="Colonia Nuevo Amanecer Aldea la Faja"/>
    <s v="JOSÉ HUMBERTO SANCHEZ ALVARADO"/>
    <s v="Presidente del Consejo Comunitario de Desarrollo -COCODE-"/>
    <s v="2297 31295 0608"/>
    <s v="052-2025"/>
    <s v="Tornillo Polser"/>
    <n v="2024"/>
    <s v="Vulnerabilidad"/>
    <s v="Tornillos"/>
    <n v="1080"/>
    <n v="0.8"/>
    <n v="864"/>
    <s v="026-0-2024"/>
    <m/>
    <x v="2"/>
    <n v="18"/>
    <n v="0"/>
    <n v="18"/>
    <s v="234-2024"/>
  </r>
  <r>
    <n v="99"/>
    <d v="2025-03-06T00:00:00"/>
    <n v="2025"/>
    <x v="5"/>
    <s v="Chiquimulilla"/>
    <s v="Aldea el Sanate"/>
    <s v="ARGELIA ARMIDA HERNANDEZ BARRERA DE ALONZO"/>
    <s v="Presidente del Consejo Comunitario de Desarrollo -COCODE-"/>
    <s v="1734 50679 0608"/>
    <s v="053-2025"/>
    <s v="Lamina Acanalada 12 Pies"/>
    <n v="2024"/>
    <s v="Vulnerabilidad"/>
    <s v="Láminas"/>
    <n v="180"/>
    <n v="120"/>
    <n v="21600"/>
    <s v="026-0-2024"/>
    <m/>
    <x v="2"/>
    <n v="18"/>
    <n v="0"/>
    <n v="18"/>
    <s v="241-2024"/>
  </r>
  <r>
    <n v="100"/>
    <d v="2025-03-06T00:00:00"/>
    <n v="2025"/>
    <x v="5"/>
    <s v="Chiquimulilla"/>
    <s v="Aldea el Sanate"/>
    <s v="ARGELIA ARMIDA HERNANDEZ BARRERA DE ALONZO"/>
    <s v="Presidente del Consejo Comunitario de Desarrollo -COCODE-"/>
    <s v="1734 50679 0608"/>
    <s v="053-2025"/>
    <s v="Costanera 4 Pulgadas"/>
    <n v="2024"/>
    <s v="Vulnerabilidad"/>
    <s v="Costaneras"/>
    <n v="90"/>
    <n v="110"/>
    <n v="9900"/>
    <s v="026-0-2024"/>
    <m/>
    <x v="2"/>
    <n v="18"/>
    <n v="0"/>
    <n v="18"/>
    <s v="241-2024"/>
  </r>
  <r>
    <n v="101"/>
    <d v="2025-03-06T00:00:00"/>
    <n v="2025"/>
    <x v="5"/>
    <s v="Chiquimulilla"/>
    <s v="Aldea el Sanate"/>
    <s v="ARGELIA ARMIDA HERNANDEZ BARRERA DE ALONZO"/>
    <s v="Presidente del Consejo Comunitario de Desarrollo -COCODE-"/>
    <s v="1734 50679 0608"/>
    <s v="053-2025"/>
    <s v="Tornillo Polser"/>
    <n v="2024"/>
    <s v="Vulnerabilidad"/>
    <s v="Tornillos"/>
    <n v="1080"/>
    <n v="0.8"/>
    <n v="864"/>
    <s v="026-0-2024"/>
    <m/>
    <x v="2"/>
    <n v="18"/>
    <n v="0"/>
    <n v="18"/>
    <s v="241-2024"/>
  </r>
  <r>
    <n v="102"/>
    <d v="2025-03-06T00:00:00"/>
    <n v="2025"/>
    <x v="5"/>
    <s v="Chiquimulilla"/>
    <s v="Caserío el Corocito"/>
    <s v="CARLOS ENRIQUE SASO RETANA"/>
    <s v="Presidente del Consejo Comunitario de Desarrollo -COCODE-"/>
    <s v="1888 70504 0608"/>
    <s v="054-2025"/>
    <s v="Lamina Acanalada 12 Pies"/>
    <n v="2024"/>
    <s v="Vulnerabilidad"/>
    <s v="Láminas"/>
    <n v="170"/>
    <n v="120"/>
    <n v="20400"/>
    <s v="026-0-2024"/>
    <m/>
    <x v="2"/>
    <n v="17"/>
    <n v="0"/>
    <n v="17"/>
    <s v="217-2024"/>
  </r>
  <r>
    <n v="103"/>
    <d v="2025-03-06T00:00:00"/>
    <n v="2025"/>
    <x v="5"/>
    <s v="Chiquimulilla"/>
    <s v="Caserío el Corocito"/>
    <s v="CARLOS ENRIQUE SASO RETANA"/>
    <s v="Presidente del Consejo Comunitario de Desarrollo -COCODE-"/>
    <s v="1888 70504 0608"/>
    <s v="054-2025"/>
    <s v="Costanera 4 Pulgadas"/>
    <n v="2024"/>
    <s v="Vulnerabilidad"/>
    <s v="Costaneras"/>
    <n v="85"/>
    <n v="110"/>
    <n v="9350"/>
    <s v="026-0-2024"/>
    <m/>
    <x v="2"/>
    <n v="17"/>
    <n v="0"/>
    <n v="17"/>
    <s v="217-2024"/>
  </r>
  <r>
    <n v="104"/>
    <d v="2025-03-06T00:00:00"/>
    <n v="2025"/>
    <x v="5"/>
    <s v="Chiquimulilla"/>
    <s v="Caserío el Corocito"/>
    <s v="CARLOS ENRIQUE SASO RETANA"/>
    <s v="Presidente del Consejo Comunitario de Desarrollo -COCODE-"/>
    <s v="1888 70504 0608"/>
    <s v="054-2025"/>
    <s v="Tornillo Polser"/>
    <n v="2024"/>
    <s v="Vulnerabilidad"/>
    <s v="Tornillos"/>
    <n v="1020"/>
    <n v="0.8"/>
    <n v="816"/>
    <s v="026-0-2024"/>
    <m/>
    <x v="2"/>
    <n v="17"/>
    <n v="0"/>
    <n v="17"/>
    <s v="217-2024"/>
  </r>
  <r>
    <n v="105"/>
    <d v="2025-03-06T00:00:00"/>
    <n v="2025"/>
    <x v="5"/>
    <s v="Chiquimulilla"/>
    <s v="Crío. Vista Hermosa San Bernardo"/>
    <s v="JORGE LÉMUS MAYEN"/>
    <s v="Presidente del Consejo Comunitario de Desarrollo -COCODE-"/>
    <s v="1665 38418 0608"/>
    <s v="064-2025"/>
    <s v="Tubo Diametro 8 Plgs X 6 Mts"/>
    <n v="2024"/>
    <s v="Agua Potable"/>
    <s v="Tubería"/>
    <n v="443"/>
    <n v="429.25"/>
    <n v="190157.75"/>
    <s v="017-0-2024"/>
    <m/>
    <x v="1"/>
    <n v="1100"/>
    <n v="0"/>
    <n v="1100"/>
    <s v="1585-2024"/>
  </r>
  <r>
    <n v="106"/>
    <d v="2025-03-06T00:00:00"/>
    <n v="2025"/>
    <x v="0"/>
    <s v="Barrillas"/>
    <s v="primer nivel del Barrio la Libertad de la zona dos (2)"/>
    <s v="VELASQUEZ RAFAEL JOSÉ VELASQUEZ"/>
    <s v="Presidente del Consejo Comunitario de Desarrollo -COCODE-"/>
    <s v="1662 80437 1326"/>
    <s v="074-2025"/>
    <s v="Arroz De 10 Kilos"/>
    <n v="2024"/>
    <s v="Alimentos"/>
    <s v="Arroz"/>
    <n v="152"/>
    <n v="0"/>
    <n v="0"/>
    <s v="China Taiwan"/>
    <m/>
    <x v="0"/>
    <n v="76"/>
    <n v="0"/>
    <n v="76"/>
    <s v="1449-2024"/>
  </r>
  <r>
    <n v="107"/>
    <d v="2025-03-07T00:00:00"/>
    <n v="2025"/>
    <x v="0"/>
    <s v="Huehuetenango"/>
    <s v="Aldea San Lorenzo"/>
    <s v="MYNOR GUTIERREZ HERNÁNDEZ"/>
    <s v="Presidente del Consejo Comunitario de Desarrollo -COCODE-"/>
    <s v="2981 23371 1301"/>
    <s v="066-2025"/>
    <s v="Adoquin"/>
    <n v="2024"/>
    <s v="Red Vial"/>
    <s v="Adoquin"/>
    <n v="5000"/>
    <n v="4.7"/>
    <n v="23500"/>
    <s v="048-0-2024"/>
    <m/>
    <x v="1"/>
    <n v="16.666666666666668"/>
    <n v="0"/>
    <n v="16.666666666666668"/>
    <s v="534-2024"/>
  </r>
  <r>
    <n v="108"/>
    <d v="2025-03-07T00:00:00"/>
    <n v="2025"/>
    <x v="7"/>
    <s v="Olopa"/>
    <s v="Olopa"/>
    <s v="OSCAR MEDARDO CARDONA NOGUERA"/>
    <s v="Alcalde Municipal"/>
    <s v="1998 79397 2006"/>
    <s v="065-2025"/>
    <s v="Computadora de Escritorio"/>
    <n v="2024"/>
    <s v="Pend."/>
    <s v="Taller de Computación"/>
    <n v="25"/>
    <n v="5325"/>
    <n v="133125"/>
    <s v="020-0-2024"/>
    <m/>
    <x v="1"/>
    <n v="25"/>
    <n v="0"/>
    <n v="25"/>
    <s v="1370-2024 T4"/>
  </r>
  <r>
    <n v="109"/>
    <d v="2025-03-07T00:00:00"/>
    <n v="2025"/>
    <x v="7"/>
    <s v="Olopa"/>
    <s v="Olopa"/>
    <s v="OSCAR MEDARDO CARDONA NOGUERA"/>
    <s v="Alcalde Municipal"/>
    <s v="1998 79397 2006"/>
    <s v="065-2025"/>
    <s v="Proyector 3,400 Lumen"/>
    <n v="2024"/>
    <s v="Pend."/>
    <s v="Taller de Computación"/>
    <n v="1"/>
    <n v="3579"/>
    <n v="3579"/>
    <s v="020-0-2024"/>
    <m/>
    <x v="1"/>
    <n v="1"/>
    <n v="0"/>
    <n v="1"/>
    <s v="1370-2024 T4"/>
  </r>
  <r>
    <n v="110"/>
    <d v="2025-03-07T00:00:00"/>
    <n v="2025"/>
    <x v="7"/>
    <s v="Olopa"/>
    <s v="Olopa"/>
    <s v="OSCAR MEDARDO CARDONA NOGUERA"/>
    <s v="Alcalde Municipal"/>
    <s v="1998 79397 2006"/>
    <s v="065-2025"/>
    <s v="Mesa Bipersonal Escolar"/>
    <n v="2023"/>
    <s v="Pend."/>
    <s v="Taller de Computación"/>
    <n v="13"/>
    <n v="1500"/>
    <n v="19500"/>
    <s v="024-0-2024"/>
    <m/>
    <x v="1"/>
    <n v="13"/>
    <n v="0"/>
    <n v="13"/>
    <s v="1370-2024 T4"/>
  </r>
  <r>
    <n v="111"/>
    <d v="2025-03-07T00:00:00"/>
    <n v="2025"/>
    <x v="8"/>
    <s v="Teculután"/>
    <s v="Teculután"/>
    <s v="CÉSAR AUGUSTO PAIZ GÓMEZ"/>
    <s v="Alcalde Municipal"/>
    <s v="1903 43362 1905"/>
    <s v="075-2025"/>
    <s v="Ración Individual"/>
    <n v="2024"/>
    <s v="Alimentos"/>
    <s v="Ración Individual"/>
    <n v="300"/>
    <n v="200.58"/>
    <n v="60174.000000000007"/>
    <s v="013-0-2024"/>
    <m/>
    <x v="0"/>
    <n v="300"/>
    <n v="0"/>
    <n v="300"/>
    <s v="867-2025"/>
  </r>
  <r>
    <n v="112"/>
    <d v="2025-03-07T00:00:00"/>
    <n v="2025"/>
    <x v="5"/>
    <s v="Taxisco"/>
    <s v="Taxisco"/>
    <s v="VIDAL MONTEPEQUE BARILLAS"/>
    <s v="Alcalde Municipal"/>
    <s v="1785 78118 0609"/>
    <s v="076-2025"/>
    <s v="Arroz De 10 Kilos"/>
    <n v="2024"/>
    <s v="Alimentos"/>
    <s v="Arroz"/>
    <n v="500"/>
    <n v="0"/>
    <n v="0"/>
    <s v="China Taiwan"/>
    <m/>
    <x v="0"/>
    <n v="250"/>
    <n v="0"/>
    <n v="250"/>
    <s v="827-2024"/>
  </r>
  <r>
    <n v="113"/>
    <d v="2025-03-07T00:00:00"/>
    <n v="2025"/>
    <x v="3"/>
    <s v="Chajul"/>
    <s v="Chajul"/>
    <s v="GREGORIO BENJAMIN SOTO BARRIOS"/>
    <s v="Alcalde Municipal"/>
    <s v="1788 12854 1405"/>
    <s v="077-2025"/>
    <s v="Cupones De Filtros De Agua De 22 Litros"/>
    <n v="2024"/>
    <s v="Agua Potable"/>
    <s v="Cupón Ecofiltro"/>
    <n v="2626"/>
    <n v="176.7"/>
    <n v="464014.19999999995"/>
    <s v="042-0-2024"/>
    <m/>
    <x v="0"/>
    <n v="2626"/>
    <n v="0"/>
    <n v="2626"/>
    <s v="276-2025 A"/>
  </r>
  <r>
    <n v="114"/>
    <d v="2025-03-07T00:00:00"/>
    <n v="2025"/>
    <x v="5"/>
    <s v="Chiquimulilla"/>
    <s v="Chiquimulilla"/>
    <s v="JORGE LEMUS MAYEN"/>
    <s v="Representante Municipal"/>
    <s v="1665 38418 0608"/>
    <s v="078-2025"/>
    <s v="Arroz De 10 Kilos"/>
    <n v="2024"/>
    <s v="Alimentos"/>
    <s v="Arroz"/>
    <n v="500"/>
    <n v="0"/>
    <n v="0"/>
    <s v="China Taiwan"/>
    <m/>
    <x v="0"/>
    <n v="250"/>
    <n v="0"/>
    <n v="250"/>
    <s v="164-2024"/>
  </r>
  <r>
    <n v="115"/>
    <d v="2025-03-10T00:00:00"/>
    <n v="2025"/>
    <x v="5"/>
    <s v="Oratorio"/>
    <s v="Caserío la Gabia"/>
    <s v="EDUARDO JEHOVANY HERNÁNDEZ BRÁN"/>
    <s v="Presidente del Consejo Comunitario de Desarrollo -COCODE-"/>
    <s v="1891 82407 2215"/>
    <s v="055-2025"/>
    <s v="Kit de Panel Solar"/>
    <n v="2024"/>
    <s v="Vulnerabilidad"/>
    <s v="Panel Solar"/>
    <n v="70"/>
    <n v="405"/>
    <n v="28350"/>
    <s v="030-0-2024"/>
    <m/>
    <x v="2"/>
    <n v="70"/>
    <n v="0"/>
    <n v="70"/>
    <s v="1431-2024"/>
  </r>
  <r>
    <n v="116"/>
    <d v="2025-03-10T00:00:00"/>
    <n v="2025"/>
    <x v="5"/>
    <s v="Oratorio"/>
    <s v="Caserío San Antonio"/>
    <s v="MARISOL HERRERA QUEVEDO"/>
    <s v="Presidente del Consejo Comunitario de Desarrollo -COCODE-"/>
    <s v="3080 05732 0606"/>
    <s v="056-2025"/>
    <s v="Kit de Panel Solar"/>
    <n v="2024"/>
    <s v="Vulnerabilidad"/>
    <s v="Panel Solar"/>
    <n v="13"/>
    <n v="405"/>
    <n v="5265"/>
    <s v="030-0-2024"/>
    <m/>
    <x v="2"/>
    <n v="13"/>
    <n v="0"/>
    <n v="13"/>
    <s v="1430-2024"/>
  </r>
  <r>
    <n v="117"/>
    <d v="2025-03-10T00:00:00"/>
    <n v="2025"/>
    <x v="5"/>
    <s v="Oratorio"/>
    <s v="Caserío Las Lomitas"/>
    <s v="LUIS ANTONIO PÉREZ DÍAZ"/>
    <s v="Presidente del Consejo Comunitario de Desarrollo -COCODE-"/>
    <s v="2191 16687 2214"/>
    <s v="057-2025"/>
    <s v="Kit de Panel Solar"/>
    <n v="2024"/>
    <s v="Vulnerabilidad"/>
    <s v="Panel Solar"/>
    <n v="60"/>
    <n v="405"/>
    <n v="24300"/>
    <s v="030-0-2024"/>
    <m/>
    <x v="2"/>
    <n v="60"/>
    <n v="0"/>
    <n v="60"/>
    <s v="1435-2024"/>
  </r>
  <r>
    <n v="118"/>
    <d v="2025-03-10T00:00:00"/>
    <n v="2025"/>
    <x v="5"/>
    <s v="Oratorio"/>
    <s v="Aldea Coatepeque"/>
    <s v="BLANCA HILDA PAREDES DE MENENDEZ"/>
    <s v="Presidenta del Consejo Comunitario de Desarrollo -COCODE-"/>
    <s v="1831 28605 0606"/>
    <s v="079-2025"/>
    <s v="Bomba De Plastico De 16 Litros"/>
    <n v="2024"/>
    <s v="Agropecuario Y Artesanal"/>
    <s v="Herramienta de Labranza"/>
    <n v="25"/>
    <n v="248"/>
    <n v="6200"/>
    <s v="025-0-2024"/>
    <m/>
    <x v="0"/>
    <n v="25"/>
    <n v="0"/>
    <n v="25"/>
    <s v="1434-2024"/>
  </r>
  <r>
    <n v="119"/>
    <d v="2025-03-10T00:00:00"/>
    <n v="2025"/>
    <x v="5"/>
    <s v="Oratorio"/>
    <s v="Aldea La Virgen"/>
    <s v="ALFREDO DE JESÚS CHAVEZ DIVAS"/>
    <s v="Presidente del Consejo Comunitario de Desarrollo -COCODE-"/>
    <s v="2497 88969 0606"/>
    <s v="080-2025"/>
    <s v="Bomba De Plastico De 16 Litros"/>
    <n v="2024"/>
    <s v="Agropecuario Y Artesanal"/>
    <s v="Herramienta de Labranza"/>
    <n v="24"/>
    <n v="248"/>
    <n v="5952"/>
    <s v="025-0-2024"/>
    <m/>
    <x v="0"/>
    <n v="24"/>
    <n v="0"/>
    <n v="24"/>
    <s v="1432-2024"/>
  </r>
  <r>
    <n v="120"/>
    <d v="2025-03-10T00:00:00"/>
    <n v="2025"/>
    <x v="5"/>
    <s v="Oratorio"/>
    <s v="Aldea El Espino"/>
    <s v="JOSÉ BENJAMÍN GUTIERREZ GÁTIAN"/>
    <s v="Presidente del Consejo Comunitario de Desarrollo -COCODE-"/>
    <s v="1752 56756 0606"/>
    <s v="081-2025"/>
    <s v="Bomba De Plastico De 16 Litros"/>
    <n v="2024"/>
    <s v="Agropecuario Y Artesanal"/>
    <s v="Herramienta de Labranza"/>
    <n v="21"/>
    <n v="248"/>
    <n v="5208"/>
    <s v="025-0-2024"/>
    <m/>
    <x v="0"/>
    <n v="21"/>
    <n v="0"/>
    <n v="21"/>
    <s v="1429-2024"/>
  </r>
  <r>
    <n v="121"/>
    <d v="2025-03-10T00:00:00"/>
    <n v="2025"/>
    <x v="5"/>
    <s v="Oratorio"/>
    <s v="Oratorio"/>
    <s v="SHARON LEISSY GONZALEZ SILVA"/>
    <s v="Directora de la Dirección Municipal de la Mujer"/>
    <s v="2406 54250 0101"/>
    <s v="082-2025"/>
    <s v="Arroz De 10 Kilos"/>
    <n v="2024"/>
    <s v="Alimentos"/>
    <s v="Arroz"/>
    <n v="300"/>
    <n v="0"/>
    <n v="0"/>
    <s v="China Taiwan"/>
    <m/>
    <x v="0"/>
    <n v="150"/>
    <n v="0"/>
    <n v="150"/>
    <s v="1595-2024"/>
  </r>
  <r>
    <n v="122"/>
    <d v="2025-03-10T00:00:00"/>
    <n v="2025"/>
    <x v="8"/>
    <s v="Estanzuela"/>
    <s v="Estanzuela"/>
    <s v="LEANDRO RAFAEL MORALES ACEVEDO"/>
    <s v="Alcalde Municipal"/>
    <s v="2627 62048 1902"/>
    <s v="083-2025"/>
    <s v="Ración Individual"/>
    <n v="2024"/>
    <s v="Alimentos"/>
    <s v="Ración Individual"/>
    <n v="300"/>
    <n v="200.58"/>
    <n v="60174.000000000007"/>
    <s v="013-0-2024"/>
    <m/>
    <x v="0"/>
    <n v="300"/>
    <n v="0"/>
    <n v="300"/>
    <s v="853-2025 A"/>
  </r>
  <r>
    <n v="123"/>
    <d v="2025-03-10T00:00:00"/>
    <n v="2025"/>
    <x v="8"/>
    <s v="Estanzuela"/>
    <s v="Estanzuela"/>
    <s v="LEANDRO RAFAEL MORALES ACEVEDO"/>
    <s v="Alcalde Municipal"/>
    <s v="2627 62048 1902"/>
    <s v="084-2025"/>
    <s v="Arroz De 10 Kilos"/>
    <n v="2024"/>
    <s v="Alimentos"/>
    <s v="Arroz"/>
    <n v="900"/>
    <n v="0"/>
    <n v="0"/>
    <s v="China Taiwan"/>
    <m/>
    <x v="0"/>
    <n v="450"/>
    <n v="0"/>
    <n v="450"/>
    <s v="853-2025 B"/>
  </r>
  <r>
    <n v="124"/>
    <d v="2025-03-10T00:00:00"/>
    <n v="2025"/>
    <x v="5"/>
    <s v="Pueblo Nuevo Viñas"/>
    <s v="Pueblo Nuevo Viñas"/>
    <s v="CRISTIAMS JOSUE BLANCO FAJARDO"/>
    <s v="Alcalde Municipal"/>
    <s v="1902 93098 0613"/>
    <s v="085-2025"/>
    <s v="Arroz De 10 Kilos"/>
    <n v="2024"/>
    <s v="Alimentos"/>
    <s v="Arroz"/>
    <n v="300"/>
    <n v="0"/>
    <n v="0"/>
    <s v="China Taiwan"/>
    <m/>
    <x v="0"/>
    <n v="150"/>
    <n v="0"/>
    <n v="150"/>
    <s v="1166-2024"/>
  </r>
  <r>
    <n v="125"/>
    <d v="2025-03-10T00:00:00"/>
    <n v="2025"/>
    <x v="0"/>
    <s v="Nentón"/>
    <s v="Cabecera Municipal"/>
    <s v="DIEGO BARTOLOMÉ MIGUEL NICOLÁS"/>
    <s v="Representante Legal del Proyecto Agua Potable “FLOR DE MAYO”"/>
    <s v="2837 59399 1325"/>
    <s v="068-2025"/>
    <s v="Tubo Diámetro 3 Plg X 6 Metros"/>
    <n v="2024"/>
    <s v="Agua Potable"/>
    <s v="Tubería"/>
    <n v="380"/>
    <n v="205"/>
    <n v="77900"/>
    <s v="018-0-2024"/>
    <m/>
    <x v="1"/>
    <n v="158"/>
    <n v="0"/>
    <n v="158"/>
    <s v="509-2024"/>
  </r>
  <r>
    <n v="126"/>
    <d v="2025-03-10T00:00:00"/>
    <n v="2025"/>
    <x v="0"/>
    <s v="Nentón"/>
    <s v="Cabecera Municipal"/>
    <s v="DIEGO BARTOLOMÉ MIGUEL NICOLÁS"/>
    <s v="Representante Legal del Proyecto Agua Potable “FLOR DE MAYO”"/>
    <s v="2837 59399 1325"/>
    <s v="068-2025"/>
    <s v="Tubo Diametro 4 Plgs X 6 Mts"/>
    <n v="2024"/>
    <s v="Agua Potable"/>
    <s v="Tubería"/>
    <n v="390"/>
    <n v="355"/>
    <n v="138450"/>
    <s v="018-0-2024"/>
    <m/>
    <x v="1"/>
    <n v="39"/>
    <n v="0"/>
    <n v="39"/>
    <s v="509-2024"/>
  </r>
  <r>
    <n v="127"/>
    <d v="2025-03-10T00:00:00"/>
    <n v="2025"/>
    <x v="9"/>
    <s v="Alta Verapaz"/>
    <s v="Dirección Departamental"/>
    <s v="ANIBAL ALFONZO JUÁREZ SIERRA"/>
    <s v="Director Ejecutivo IV"/>
    <s v="2512 70564 1614"/>
    <s v="069-2025"/>
    <s v="Mesa Triangular Escolar"/>
    <n v="2024"/>
    <s v="Mobiliario Escolar"/>
    <s v="Mobiliario Escolar"/>
    <n v="25"/>
    <n v="305"/>
    <n v="7625"/>
    <s v="027-0-2024"/>
    <n v="23508892"/>
    <x v="1"/>
    <n v="158"/>
    <n v="0"/>
    <n v="158"/>
    <s v="DIPLAN-I-0740-2025"/>
  </r>
  <r>
    <n v="128"/>
    <d v="2025-03-10T00:00:00"/>
    <n v="2025"/>
    <x v="9"/>
    <s v="Alta Verapaz"/>
    <s v="Dirección Departamental"/>
    <s v="ANIBAL ALFONZO JUÁREZ SIERRA"/>
    <s v="Director Ejecutivo IV"/>
    <s v="2512 70564 1614"/>
    <s v="069-2025"/>
    <s v="Pupitre Con Silla Y Tablero"/>
    <n v="2024"/>
    <s v="Mobiliario Escolar"/>
    <s v="Mobiliario Escolar"/>
    <n v="115"/>
    <n v="270"/>
    <n v="31050"/>
    <s v="015-0-2024"/>
    <n v="23446692"/>
    <x v="1"/>
    <n v="158"/>
    <n v="0"/>
    <n v="158"/>
    <s v="DIPLAN-I-0740-2025"/>
  </r>
  <r>
    <n v="129"/>
    <d v="2025-03-11T00:00:00"/>
    <n v="2025"/>
    <x v="0"/>
    <s v="San Pedro Necta"/>
    <s v="Aldea Chinacual"/>
    <s v="EFRAIN LOPEZ DOMINGO"/>
    <s v="Presidente del Consejo Comunitario de Desarrollo -COCODE-"/>
    <s v="1629 15047 1306"/>
    <s v="086-2025"/>
    <s v="Arroz De 10 Kilos"/>
    <n v="2024"/>
    <s v="Alimentos"/>
    <s v="Arroz"/>
    <n v="125"/>
    <n v="0"/>
    <n v="0"/>
    <s v="China Taiwan"/>
    <m/>
    <x v="0"/>
    <n v="62.5"/>
    <n v="0"/>
    <n v="62.5"/>
    <s v="678-2025"/>
  </r>
  <r>
    <n v="130"/>
    <d v="2025-03-11T00:00:00"/>
    <n v="2025"/>
    <x v="0"/>
    <s v="San Pedro Necta"/>
    <s v="Aldea Guachipilin"/>
    <s v="MARCOS RAMIREZ MENDEZ"/>
    <s v="Presidente del Consejo Comunitario de Desarrollo -COCODE-"/>
    <s v="2114 90016 1306"/>
    <s v="087-2025"/>
    <s v="Arroz De 10 Kilos"/>
    <n v="2024"/>
    <s v="Alimentos"/>
    <s v="Arroz"/>
    <n v="125"/>
    <n v="0"/>
    <n v="0"/>
    <s v="China Taiwan"/>
    <m/>
    <x v="0"/>
    <n v="62.5"/>
    <n v="0"/>
    <n v="62.5"/>
    <s v="679-2025"/>
  </r>
  <r>
    <n v="131"/>
    <d v="2025-03-11T00:00:00"/>
    <n v="2025"/>
    <x v="0"/>
    <s v="San Gaspar Ixchil"/>
    <s v="Caserío El Arenal"/>
    <s v="JOSE ADOLFO PABLO LOPEZ"/>
    <s v="Coordinador del Consejo Comunitario de Desarrollo -COCODE-"/>
    <s v="1818 49275 1329"/>
    <s v="088-2025"/>
    <s v="Arroz De 10 Kilos"/>
    <n v="2024"/>
    <s v="Alimentos"/>
    <s v="Arroz"/>
    <n v="250"/>
    <n v="0"/>
    <n v="0"/>
    <s v="China Taiwan"/>
    <m/>
    <x v="0"/>
    <n v="125"/>
    <n v="0"/>
    <n v="125"/>
    <s v="680-2025"/>
  </r>
  <r>
    <n v="132"/>
    <d v="2025-03-11T00:00:00"/>
    <n v="2025"/>
    <x v="0"/>
    <s v="Unión Cantinil"/>
    <s v="Aldea Villa Linda"/>
    <s v="RODOLFO HERRERA LEIVA"/>
    <s v="Presidente del Consejo Comunitario de Desarrollo -COCODE-"/>
    <s v="2680 06369 1302"/>
    <s v="089-2025"/>
    <s v="Arroz De 10 Kilos"/>
    <n v="2024"/>
    <s v="Alimentos"/>
    <s v="Arroz"/>
    <n v="250"/>
    <n v="0"/>
    <n v="0"/>
    <s v="China Taiwan"/>
    <m/>
    <x v="0"/>
    <n v="125"/>
    <n v="0"/>
    <n v="125"/>
    <s v="681-2025"/>
  </r>
  <r>
    <n v="133"/>
    <d v="2025-03-11T00:00:00"/>
    <n v="2025"/>
    <x v="10"/>
    <s v="Totonicapan"/>
    <s v="Dirección Departamental"/>
    <s v="ALBINO CUYUCH CHAJ, "/>
    <s v="Alcalde Municiapl"/>
    <s v="2512 70564 1614"/>
    <s v="070-2025"/>
    <s v="Escritorio De Cátedra Con Silla"/>
    <n v="2024"/>
    <s v="Mobiliario Escolar"/>
    <s v="Mobiliario Escolar"/>
    <n v="7"/>
    <n v="1700"/>
    <n v="11900"/>
    <s v="053-0-2024"/>
    <m/>
    <x v="1"/>
    <n v="158"/>
    <n v="0"/>
    <n v="158"/>
    <s v="540-2025"/>
  </r>
  <r>
    <n v="134"/>
    <d v="2025-03-11T00:00:00"/>
    <n v="2025"/>
    <x v="10"/>
    <s v="Totonicapan"/>
    <s v="Dirección Departamental"/>
    <s v="ALBINO CUYUCH CHAJ, "/>
    <s v="Director Ejecutivo IV"/>
    <s v="2512 70564 1614"/>
    <s v="070-2025"/>
    <s v="Pupitre Con Silla Y Tablero"/>
    <n v="2024"/>
    <s v="Mobiliario Escolar"/>
    <s v="Mobiliario Escolar"/>
    <n v="107"/>
    <n v="270"/>
    <n v="28890"/>
    <s v="015-0-2024"/>
    <n v="23446692"/>
    <x v="1"/>
    <n v="158"/>
    <n v="0"/>
    <n v="158"/>
    <s v="540-2025"/>
  </r>
  <r>
    <n v="135"/>
    <d v="2025-03-11T00:00:00"/>
    <n v="2025"/>
    <x v="10"/>
    <s v="Totonicapan"/>
    <s v="Dirección Departamental"/>
    <s v="ALBINO CUYUCH CHAJ, "/>
    <s v="Director Ejecutivo IV"/>
    <s v="2512 70564 1614"/>
    <s v="070-2025"/>
    <s v="Organizador"/>
    <n v="2024"/>
    <s v="Mobiliario Escolar"/>
    <s v="Mobiliario Escolar"/>
    <n v="7"/>
    <n v="1900"/>
    <n v="13300"/>
    <s v="050-0-2024"/>
    <m/>
    <x v="1"/>
    <n v="158"/>
    <n v="0"/>
    <n v="158"/>
    <s v="540-2025"/>
  </r>
  <r>
    <n v="136"/>
    <d v="2025-03-12T00:00:00"/>
    <n v="2025"/>
    <x v="8"/>
    <s v="La Unión"/>
    <s v="La Unión"/>
    <s v="EDVIN GUSTAVO GALVAN"/>
    <s v="Alcalde Municipal"/>
    <s v="1795 56460 1909"/>
    <s v="090-2025"/>
    <s v="Ración Individual"/>
    <n v="2024"/>
    <s v="Alimentos"/>
    <s v="Ración Individual"/>
    <n v="1000"/>
    <n v="200.58"/>
    <n v="200580"/>
    <s v="013-0-2024"/>
    <m/>
    <x v="0"/>
    <n v="1000"/>
    <n v="0"/>
    <n v="1000"/>
    <s v="068-2024_x000a_063-2024_x000a_060-2024_x000a_057-2024_x000a_054-2024"/>
  </r>
  <r>
    <n v="137"/>
    <d v="2025-03-13T00:00:00"/>
    <n v="2025"/>
    <x v="11"/>
    <s v="Livingston"/>
    <s v="Comunidad Nuevo Rio Frio"/>
    <s v="GUMERCINDA HERNÁNDEZ RAMÍREZ"/>
    <s v="Alcalde Comunitario"/>
    <s v="1977 16164 1909"/>
    <s v="058-2025"/>
    <s v="Lamina Acanalada 12 Pies"/>
    <n v="2024"/>
    <s v="Vulnerabilidad"/>
    <s v="Láminas"/>
    <n v="430"/>
    <n v="120"/>
    <n v="51600"/>
    <s v="026-0-2024"/>
    <m/>
    <x v="2"/>
    <n v="43"/>
    <n v="0"/>
    <n v="43"/>
    <s v="1020-2024"/>
  </r>
  <r>
    <n v="138"/>
    <d v="2025-03-13T00:00:00"/>
    <n v="2025"/>
    <x v="11"/>
    <s v="Livingston"/>
    <s v="Comunidad Nuevo Rio Frio"/>
    <s v="GUMERCINDA HERNÁNDEZ RAMÍREZ"/>
    <s v="Alcalde Comunitario"/>
    <s v="1977 16164 1909"/>
    <s v="058-2025"/>
    <s v="Costanera 4 Pulgadas"/>
    <n v="2024"/>
    <s v="Vulnerabilidad"/>
    <s v="Costaneras"/>
    <n v="215"/>
    <n v="110"/>
    <n v="23650"/>
    <s v="026-0-2024"/>
    <m/>
    <x v="2"/>
    <n v="43"/>
    <n v="0"/>
    <n v="43"/>
    <s v="1020-2024"/>
  </r>
  <r>
    <n v="139"/>
    <d v="2025-03-13T00:00:00"/>
    <n v="2025"/>
    <x v="11"/>
    <s v="Livingston"/>
    <s v="Comunidad Nuevo Rio Frio"/>
    <s v="GUMERCINDA HERNÁNDEZ RAMÍREZ"/>
    <s v="Alcalde Comunitario"/>
    <s v="1977 16164 1909"/>
    <s v="058-2025"/>
    <s v="Tornillo Polser"/>
    <n v="2024"/>
    <s v="Vulnerabilidad"/>
    <s v="Tornillos"/>
    <n v="2580"/>
    <n v="0.8"/>
    <n v="2064"/>
    <s v="026-0-2024"/>
    <m/>
    <x v="2"/>
    <n v="43"/>
    <n v="0"/>
    <n v="43"/>
    <s v="1020-2024"/>
  </r>
  <r>
    <n v="140"/>
    <d v="2025-03-13T00:00:00"/>
    <n v="2025"/>
    <x v="11"/>
    <s v="Livingston"/>
    <s v="Aldea Totzbiyal"/>
    <s v="JORGE CHUB CHUB"/>
    <s v="Alcalde Comunitario"/>
    <s v="2287 80373 1802"/>
    <s v="059-2025"/>
    <s v="Lamina Acanalada 12 Pies"/>
    <n v="2024"/>
    <s v="Vulnerabilidad"/>
    <s v="Láminas"/>
    <n v="400"/>
    <n v="120"/>
    <n v="48000"/>
    <s v="026-0-2024"/>
    <m/>
    <x v="2"/>
    <n v="40"/>
    <n v="0"/>
    <n v="40"/>
    <s v="1020-2024"/>
  </r>
  <r>
    <n v="141"/>
    <d v="2025-03-13T00:00:00"/>
    <n v="2025"/>
    <x v="11"/>
    <s v="Livingston"/>
    <s v="Aldea Totzbiyal"/>
    <s v="JORGE CHUB CHUB"/>
    <s v="Alcalde Comunitario"/>
    <s v="2287 80373 1802"/>
    <s v="059-2025"/>
    <s v="Costanera 4 Pulgadas"/>
    <n v="2024"/>
    <s v="Vulnerabilidad"/>
    <s v="Costaneras"/>
    <n v="200"/>
    <n v="110"/>
    <n v="22000"/>
    <s v="026-0-2024"/>
    <m/>
    <x v="2"/>
    <n v="40"/>
    <n v="0"/>
    <n v="40"/>
    <s v="1020-2024"/>
  </r>
  <r>
    <n v="142"/>
    <d v="2025-03-13T00:00:00"/>
    <n v="2025"/>
    <x v="11"/>
    <s v="Livingston"/>
    <s v="Aldea Totzbiyal"/>
    <s v="JORGE CHUB CHUB"/>
    <s v="Alcalde Comunitario"/>
    <s v="2287 80373 1802"/>
    <s v="059-2025"/>
    <s v="Tornillo Polser"/>
    <n v="2024"/>
    <s v="Vulnerabilidad"/>
    <s v="Tornillos"/>
    <n v="2400"/>
    <n v="0.8"/>
    <n v="1920"/>
    <s v="026-0-2024"/>
    <m/>
    <x v="2"/>
    <n v="40"/>
    <n v="0"/>
    <n v="40"/>
    <s v="1020-2024"/>
  </r>
  <r>
    <n v="143"/>
    <d v="2025-03-13T00:00:00"/>
    <n v="2025"/>
    <x v="11"/>
    <s v="Livingston"/>
    <s v="Caserío Nuevo Nacimiento La Barca"/>
    <s v="ALBERTO POP COC"/>
    <s v="Alcalde Comunitario"/>
    <s v="1817 16380 1802"/>
    <s v="061-2025"/>
    <s v="Lamina Acanalada 12 Pies"/>
    <n v="2024"/>
    <s v="Vulnerabilidad"/>
    <s v="Láminas"/>
    <n v="280"/>
    <n v="120"/>
    <n v="33600"/>
    <s v="026-0-2024"/>
    <m/>
    <x v="2"/>
    <n v="28"/>
    <n v="0"/>
    <n v="28"/>
    <s v="642-2024"/>
  </r>
  <r>
    <n v="144"/>
    <d v="2025-03-13T00:00:00"/>
    <n v="2025"/>
    <x v="11"/>
    <s v="Livingston"/>
    <s v="Caserío Nuevo Nacimiento La Barca"/>
    <s v="ALBERTO POP COC"/>
    <s v="Alcalde Comunitario"/>
    <s v="1817 16380 1802"/>
    <s v="061-2025"/>
    <s v="Costanera 4 Pulgadas"/>
    <n v="2024"/>
    <s v="Vulnerabilidad"/>
    <s v="Costaneras"/>
    <n v="140"/>
    <n v="110"/>
    <n v="15400"/>
    <s v="026-0-2024"/>
    <m/>
    <x v="2"/>
    <n v="28"/>
    <n v="0"/>
    <n v="28"/>
    <s v="642-2024"/>
  </r>
  <r>
    <n v="145"/>
    <d v="2025-03-13T00:00:00"/>
    <n v="2025"/>
    <x v="11"/>
    <s v="Livingston"/>
    <s v="Caserío Nuevo Nacimiento La Barca"/>
    <s v="ALBERTO POP COC"/>
    <s v="Alcalde Comunitario"/>
    <s v="1817 16380 1802"/>
    <s v="061-2025"/>
    <s v="Tornillo Polser"/>
    <n v="2024"/>
    <s v="Vulnerabilidad"/>
    <s v="Tornillos"/>
    <n v="1680"/>
    <n v="0.8"/>
    <n v="1344"/>
    <s v="026-0-2024"/>
    <m/>
    <x v="2"/>
    <n v="28"/>
    <n v="0"/>
    <n v="28"/>
    <s v="642-2024"/>
  </r>
  <r>
    <n v="146"/>
    <d v="2025-03-13T00:00:00"/>
    <n v="2025"/>
    <x v="11"/>
    <s v="Livingston"/>
    <s v="Comunidad Crique Gallo Dos"/>
    <s v="AROLDO CUCUL CHÉN"/>
    <s v="Alcalde Comunitario"/>
    <s v="1848 68076 1802"/>
    <s v="062-2025"/>
    <s v="Lamina Acanalada 12 Pies"/>
    <n v="2024"/>
    <s v="Vulnerabilidad"/>
    <s v="Láminas"/>
    <n v="280"/>
    <n v="120"/>
    <n v="33600"/>
    <s v="026-0-2024"/>
    <m/>
    <x v="2"/>
    <n v="28"/>
    <n v="0"/>
    <n v="28"/>
    <s v="639-2024"/>
  </r>
  <r>
    <n v="147"/>
    <d v="2025-03-13T00:00:00"/>
    <n v="2025"/>
    <x v="11"/>
    <s v="Livingston"/>
    <s v="Comunidad Crique Gallo Dos"/>
    <s v="AROLDO CUCUL CHÉN"/>
    <s v="Alcalde Comunitario"/>
    <s v="1848 68076 1802"/>
    <s v="062-2025"/>
    <s v="Costanera 4 Pulgadas"/>
    <n v="2024"/>
    <s v="Vulnerabilidad"/>
    <s v="Costaneras"/>
    <n v="140"/>
    <n v="110"/>
    <n v="15400"/>
    <s v="026-0-2024"/>
    <m/>
    <x v="2"/>
    <n v="28"/>
    <n v="0"/>
    <n v="28"/>
    <s v="639-2024"/>
  </r>
  <r>
    <n v="148"/>
    <d v="2025-03-13T00:00:00"/>
    <n v="2025"/>
    <x v="11"/>
    <s v="Livingston"/>
    <s v="Comunidad Crique Gallo Dos"/>
    <s v="AROLDO CUCUL CHÉN"/>
    <s v="Alcalde Comunitario"/>
    <s v="1848 68076 1802"/>
    <s v="062-2025"/>
    <s v="Tornillo Polser"/>
    <n v="2024"/>
    <s v="Vulnerabilidad"/>
    <s v="Tornillos"/>
    <n v="1680"/>
    <n v="0.8"/>
    <n v="1344"/>
    <s v="026-0-2024"/>
    <m/>
    <x v="2"/>
    <n v="28"/>
    <n v="0"/>
    <n v="28"/>
    <s v="639-2024"/>
  </r>
  <r>
    <n v="149"/>
    <d v="2025-03-13T00:00:00"/>
    <n v="2025"/>
    <x v="11"/>
    <s v="Livingston"/>
    <s v="Aldea La Palmilla"/>
    <s v="ISMAEL SALGUERO XOL TIUL"/>
    <s v="Alcalde Comunitario"/>
    <s v="2072 05604 1802"/>
    <s v="063-2025"/>
    <s v="Lamina Acanalada 12 Pies"/>
    <n v="2024"/>
    <s v="Vulnerabilidad"/>
    <s v="Láminas"/>
    <n v="280"/>
    <n v="120"/>
    <n v="33600"/>
    <s v="026-0-2024"/>
    <m/>
    <x v="2"/>
    <n v="28"/>
    <n v="0"/>
    <n v="28"/>
    <s v="643-2024"/>
  </r>
  <r>
    <n v="150"/>
    <d v="2025-03-13T00:00:00"/>
    <n v="2025"/>
    <x v="11"/>
    <s v="Livingston"/>
    <s v="Aldea La Palmilla"/>
    <s v="ISMAEL SALGUERO XOL TIUL"/>
    <s v="Alcalde Comunitario"/>
    <s v="2072 05604 1802"/>
    <s v="063-2025"/>
    <s v="Costanera 4 Pulgadas"/>
    <n v="2024"/>
    <s v="Vulnerabilidad"/>
    <s v="Costaneras"/>
    <n v="140"/>
    <n v="110"/>
    <n v="15400"/>
    <s v="026-0-2024"/>
    <m/>
    <x v="2"/>
    <n v="28"/>
    <n v="0"/>
    <n v="28"/>
    <s v="643-2024"/>
  </r>
  <r>
    <n v="151"/>
    <d v="2025-03-13T00:00:00"/>
    <n v="2025"/>
    <x v="11"/>
    <s v="Livingston"/>
    <s v="Aldea La Palmilla"/>
    <s v="ISMAEL SALGUERO XOL TIUL"/>
    <s v="Alcalde Comunitario"/>
    <s v="2072 05604 1802"/>
    <s v="063-2025"/>
    <s v="Tornillo Polser"/>
    <n v="2024"/>
    <s v="Vulnerabilidad"/>
    <s v="Tornillos"/>
    <n v="1680"/>
    <n v="0.8"/>
    <n v="1344"/>
    <s v="026-0-2024"/>
    <m/>
    <x v="2"/>
    <n v="28"/>
    <n v="0"/>
    <n v="28"/>
    <s v="643-2024"/>
  </r>
  <r>
    <n v="152"/>
    <d v="2025-03-13T00:00:00"/>
    <n v="2025"/>
    <x v="11"/>
    <s v="Livingston"/>
    <s v="Comunidad Indígena Q’otoxha San Gil"/>
    <s v="PEDRO BO POOC"/>
    <s v="Guía Principal"/>
    <s v="1845 47873 1802"/>
    <s v="064-2025"/>
    <s v="Lamina Acanalada 12 Pies"/>
    <n v="2024"/>
    <s v="Vulnerabilidad"/>
    <s v="Láminas"/>
    <n v="390"/>
    <n v="120"/>
    <n v="46800"/>
    <s v="026-0-2024"/>
    <m/>
    <x v="2"/>
    <n v="39"/>
    <n v="0"/>
    <n v="39"/>
    <s v="1027-2024"/>
  </r>
  <r>
    <n v="153"/>
    <d v="2025-03-13T00:00:00"/>
    <n v="2025"/>
    <x v="11"/>
    <s v="Livingston"/>
    <s v="Comunidad Indígena Q’otoxha San Gil"/>
    <s v="PEDRO BO POOC"/>
    <s v="Guía Principal"/>
    <s v="1845 47873 1802"/>
    <s v="064-2025"/>
    <s v="Costanera 4 Pulgadas"/>
    <n v="2024"/>
    <s v="Vulnerabilidad"/>
    <s v="Costaneras"/>
    <n v="195"/>
    <n v="110"/>
    <n v="21450"/>
    <s v="026-0-2024"/>
    <m/>
    <x v="2"/>
    <n v="39"/>
    <n v="0"/>
    <n v="39"/>
    <s v="1027-2024"/>
  </r>
  <r>
    <n v="154"/>
    <d v="2025-03-13T00:00:00"/>
    <n v="2025"/>
    <x v="11"/>
    <s v="Livingston"/>
    <s v="Comunidad Indígena Q’otoxha San Gil"/>
    <s v="PEDRO BO POOC"/>
    <s v="Guía Principal"/>
    <s v="1845 47873 1802"/>
    <s v="064-2025"/>
    <s v="Tornillo Polser"/>
    <n v="2024"/>
    <s v="Vulnerabilidad"/>
    <s v="Tornillos"/>
    <n v="2340"/>
    <n v="0.8"/>
    <n v="1872"/>
    <s v="026-0-2024"/>
    <m/>
    <x v="2"/>
    <n v="39"/>
    <n v="0"/>
    <n v="39"/>
    <s v="1027-2024"/>
  </r>
  <r>
    <n v="155"/>
    <d v="2025-03-13T00:00:00"/>
    <n v="2025"/>
    <x v="11"/>
    <s v="Livingston"/>
    <s v="Aldea Nueva Esperanza"/>
    <s v="RAÚL EFRAIN CUXUM"/>
    <s v="Alcalde Comunitario"/>
    <s v="2384 41946 1801"/>
    <s v="065-2025"/>
    <s v="Lamina Acanalada 12 Pies"/>
    <n v="2024"/>
    <s v="Vulnerabilidad"/>
    <s v="Láminas"/>
    <n v="140"/>
    <n v="120"/>
    <n v="16800"/>
    <s v="026-0-2024"/>
    <m/>
    <x v="2"/>
    <n v="14"/>
    <n v="0"/>
    <n v="14"/>
    <s v="1028-2024"/>
  </r>
  <r>
    <n v="156"/>
    <d v="2025-03-13T00:00:00"/>
    <n v="2025"/>
    <x v="11"/>
    <s v="Livingston"/>
    <s v="Aldea Nueva Esperanza"/>
    <s v="RAÚL EFRAIN CUXUM"/>
    <s v="Alcalde Comunitario"/>
    <s v="2384 41946 1801"/>
    <s v="065-2025"/>
    <s v="Costanera 4 Pulgadas"/>
    <n v="2024"/>
    <s v="Vulnerabilidad"/>
    <s v="Costaneras"/>
    <n v="70"/>
    <n v="110"/>
    <n v="7700"/>
    <s v="026-0-2024"/>
    <m/>
    <x v="2"/>
    <n v="14"/>
    <n v="0"/>
    <n v="14"/>
    <s v="1028-2024"/>
  </r>
  <r>
    <n v="157"/>
    <d v="2025-03-13T00:00:00"/>
    <n v="2025"/>
    <x v="11"/>
    <s v="Livingston"/>
    <s v="Aldea Nueva Esperanza"/>
    <s v="RAÚL EFRAIN CUXUM"/>
    <s v="Alcalde Comunitario"/>
    <s v="2384 41946 1801"/>
    <s v="065-2025"/>
    <s v="Tornillo Polser"/>
    <n v="2024"/>
    <s v="Vulnerabilidad"/>
    <s v="Tornillos"/>
    <n v="840"/>
    <n v="0.8"/>
    <n v="672"/>
    <s v="026-0-2024"/>
    <m/>
    <x v="2"/>
    <n v="14"/>
    <n v="0"/>
    <n v="14"/>
    <s v="1028-2024"/>
  </r>
  <r>
    <n v="158"/>
    <d v="2025-03-13T00:00:00"/>
    <n v="2025"/>
    <x v="11"/>
    <s v="Livingston"/>
    <s v="Aldea Nuevo Nacimiento San Gil"/>
    <s v="TOMAS CAAL RAX"/>
    <s v="Alcalde Comunitario"/>
    <s v="1958 08150 1803"/>
    <s v="066-2025"/>
    <s v="Lamina Acanalada 12 Pies"/>
    <n v="2024"/>
    <s v="Vulnerabilidad"/>
    <s v="Láminas"/>
    <n v="410"/>
    <n v="120"/>
    <n v="49200"/>
    <s v="026-0-2024"/>
    <m/>
    <x v="2"/>
    <n v="41"/>
    <n v="0"/>
    <n v="41"/>
    <s v="1019-2024"/>
  </r>
  <r>
    <n v="159"/>
    <d v="2025-03-13T00:00:00"/>
    <n v="2025"/>
    <x v="11"/>
    <s v="Livingston"/>
    <s v="Aldea Nuevo Nacimiento San Gil"/>
    <s v="TOMAS CAAL RAX"/>
    <s v="Alcalde Comunitario"/>
    <s v="1958 08150 1803"/>
    <s v="066-2025"/>
    <s v="Costanera 4 Pulgadas"/>
    <n v="2024"/>
    <s v="Vulnerabilidad"/>
    <s v="Costaneras"/>
    <n v="205"/>
    <n v="110"/>
    <n v="22550"/>
    <s v="026-0-2024"/>
    <m/>
    <x v="2"/>
    <n v="41"/>
    <n v="0"/>
    <n v="41"/>
    <s v="1019-2024"/>
  </r>
  <r>
    <n v="160"/>
    <d v="2025-03-13T00:00:00"/>
    <n v="2025"/>
    <x v="11"/>
    <s v="Livingston"/>
    <s v="Aldea Nuevo Nacimiento San Gil"/>
    <s v="TOMAS CAAL RAX"/>
    <s v="Alcalde Comunitario"/>
    <s v="1958 08150 1803"/>
    <s v="066-2025"/>
    <s v="Tornillo Polser"/>
    <n v="2024"/>
    <s v="Vulnerabilidad"/>
    <s v="Tornillos"/>
    <n v="2460"/>
    <n v="0.8"/>
    <n v="1968"/>
    <s v="026-0-2024"/>
    <m/>
    <x v="2"/>
    <n v="41"/>
    <n v="0"/>
    <n v="41"/>
    <s v="1019-2024"/>
  </r>
  <r>
    <n v="161"/>
    <d v="2025-03-13T00:00:00"/>
    <n v="2025"/>
    <x v="11"/>
    <s v="Livingston"/>
    <s v="Comunidad Río Franco"/>
    <s v="ESDRAS SIMEON XOL CAAL"/>
    <s v="Alcalde Comunitario"/>
    <s v="1959 17421 1802"/>
    <s v="067-2025"/>
    <s v="Lamina Acanalada 12 Pies"/>
    <n v="2024"/>
    <s v="Vulnerabilidad"/>
    <s v="Láminas"/>
    <n v="280"/>
    <n v="120"/>
    <n v="33600"/>
    <s v="026-0-2024"/>
    <m/>
    <x v="2"/>
    <n v="28"/>
    <n v="0"/>
    <n v="28"/>
    <s v="848-2025 A"/>
  </r>
  <r>
    <n v="162"/>
    <d v="2025-03-13T00:00:00"/>
    <n v="2025"/>
    <x v="11"/>
    <s v="Livingston"/>
    <s v="Comunidad Río Franco"/>
    <s v="ESDRAS SIMEON XOL CAAL"/>
    <s v="Alcalde Comunitario"/>
    <s v="1959 17421 1802"/>
    <s v="067-2025"/>
    <s v="Costanera 4 Pulgadas"/>
    <n v="2024"/>
    <s v="Vulnerabilidad"/>
    <s v="Costaneras"/>
    <n v="140"/>
    <n v="110"/>
    <n v="15400"/>
    <s v="026-0-2024"/>
    <m/>
    <x v="2"/>
    <n v="28"/>
    <n v="0"/>
    <n v="28"/>
    <s v="848-2025 A"/>
  </r>
  <r>
    <n v="163"/>
    <d v="2025-03-13T00:00:00"/>
    <n v="2025"/>
    <x v="11"/>
    <s v="Livingston"/>
    <s v="Comunidad Río Franco"/>
    <s v="ESDRAS SIMEON XOL CAAL"/>
    <s v="Alcalde Comunitario"/>
    <s v="1959 17421 1802"/>
    <s v="067-2025"/>
    <s v="Tornillo Polser"/>
    <n v="2024"/>
    <s v="Vulnerabilidad"/>
    <s v="Tornillos"/>
    <n v="1680"/>
    <n v="0.8"/>
    <n v="1344"/>
    <s v="026-0-2024"/>
    <m/>
    <x v="2"/>
    <n v="28"/>
    <n v="0"/>
    <n v="28"/>
    <s v="848-2025 A"/>
  </r>
  <r>
    <n v="164"/>
    <d v="2025-03-13T00:00:00"/>
    <n v="2025"/>
    <x v="11"/>
    <s v="Livingston"/>
    <s v="Caserío Vista Hermosa"/>
    <s v="LUIS ALBERTO RAX DIAZ"/>
    <s v="Presidente del Comité de Vecinos"/>
    <s v="1645 88116 1802"/>
    <s v="068-2025"/>
    <s v="Lamina Acanalada 12 Pies"/>
    <n v="2024"/>
    <s v="Vulnerabilidad"/>
    <s v="Láminas"/>
    <n v="430"/>
    <n v="120"/>
    <n v="51600"/>
    <s v="026-0-2024"/>
    <m/>
    <x v="2"/>
    <n v="43"/>
    <n v="0"/>
    <n v="43"/>
    <s v="848-2025 B"/>
  </r>
  <r>
    <n v="165"/>
    <d v="2025-03-13T00:00:00"/>
    <n v="2025"/>
    <x v="11"/>
    <s v="Livingston"/>
    <s v="Caserío Vista Hermosa"/>
    <s v="LUIS ALBERTO RAX DIAZ"/>
    <s v="Presidente del Comité de Vecinos"/>
    <s v="1645 88116 1802"/>
    <s v="068-2025"/>
    <s v="Costanera 4 Pulgadas"/>
    <n v="2024"/>
    <s v="Vulnerabilidad"/>
    <s v="Costaneras"/>
    <n v="215"/>
    <n v="110"/>
    <n v="23650"/>
    <s v="026-0-2024"/>
    <m/>
    <x v="2"/>
    <n v="43"/>
    <n v="0"/>
    <n v="43"/>
    <s v="848-2025 B"/>
  </r>
  <r>
    <n v="166"/>
    <d v="2025-03-13T00:00:00"/>
    <n v="2025"/>
    <x v="11"/>
    <s v="Livingston"/>
    <s v="Caserío Vista Hermosa"/>
    <s v="LUIS ALBERTO RAX DIAZ"/>
    <s v="Presidente del Comité de Vecinos"/>
    <s v="1645 88116 1802"/>
    <s v="068-2025"/>
    <s v="Tornillo Polser"/>
    <n v="2024"/>
    <s v="Vulnerabilidad"/>
    <s v="Tornillos"/>
    <n v="2580"/>
    <n v="0.8"/>
    <n v="2064"/>
    <s v="026-0-2024"/>
    <m/>
    <x v="2"/>
    <n v="43"/>
    <n v="0"/>
    <n v="43"/>
    <s v="848-2025 B"/>
  </r>
  <r>
    <n v="167"/>
    <d v="2025-03-13T00:00:00"/>
    <n v="2025"/>
    <x v="11"/>
    <s v="Livingston"/>
    <s v="Aldea Crique Gallo"/>
    <s v="BYRON ANSELMO CUCUL CHÉN"/>
    <s v="Presidente del Consejo Comunitario de Desarrollo -COCODE-"/>
    <s v="2696 03344 1802"/>
    <s v="069-2025"/>
    <s v="Lamina Acanalada 12 Pies"/>
    <n v="2024"/>
    <s v="Vulnerabilidad"/>
    <s v="Láminas"/>
    <n v="280"/>
    <n v="120"/>
    <n v="33600"/>
    <s v="026-0-2024"/>
    <m/>
    <x v="2"/>
    <n v="28"/>
    <n v="0"/>
    <n v="28"/>
    <s v="848-2025 D"/>
  </r>
  <r>
    <n v="168"/>
    <d v="2025-03-13T00:00:00"/>
    <n v="2025"/>
    <x v="11"/>
    <s v="Livingston"/>
    <s v="Aldea Crique Gallo"/>
    <s v="BYRON ANSELMO CUCUL CHÉN"/>
    <s v="Presidente del Consejo Comunitario de Desarrollo -COCODE-"/>
    <s v="2696 03344 1802"/>
    <s v="069-2025"/>
    <s v="Costanera 4 Pulgadas"/>
    <n v="2024"/>
    <s v="Vulnerabilidad"/>
    <s v="Costaneras"/>
    <n v="140"/>
    <n v="110"/>
    <n v="15400"/>
    <s v="026-0-2024"/>
    <m/>
    <x v="2"/>
    <n v="28"/>
    <n v="0"/>
    <n v="28"/>
    <s v="848-2025 D"/>
  </r>
  <r>
    <n v="169"/>
    <d v="2025-03-13T00:00:00"/>
    <n v="2025"/>
    <x v="11"/>
    <s v="Livingston"/>
    <s v="Aldea Crique Gallo"/>
    <s v="BYRON ANSELMO CUCUL CHÉN"/>
    <s v="Presidente del Consejo Comunitario de Desarrollo -COCODE-"/>
    <s v="2696 03344 1802"/>
    <s v="069-2025"/>
    <s v="Tornillo Polser"/>
    <n v="2024"/>
    <s v="Vulnerabilidad"/>
    <s v="Tornillos"/>
    <n v="1680"/>
    <n v="0.8"/>
    <n v="1344"/>
    <s v="026-0-2024"/>
    <m/>
    <x v="2"/>
    <n v="28"/>
    <n v="0"/>
    <n v="28"/>
    <s v="848-2025 D"/>
  </r>
  <r>
    <n v="170"/>
    <d v="2025-03-13T00:00:00"/>
    <n v="2025"/>
    <x v="12"/>
    <s v="San Juan Ostuncalco"/>
    <s v="Aldea La Victoria"/>
    <s v="NOE GEREMIAS ROMERO CORTEZ"/>
    <s v="Presidente del Consejo Comunitario de Desarrollo -COCODE-"/>
    <s v="1761 92751 0909"/>
    <s v="091-2025"/>
    <s v="Arroz De 10 Kilos"/>
    <n v="2024"/>
    <s v="Alimentos"/>
    <s v="Arroz"/>
    <n v="200"/>
    <n v="0"/>
    <n v="0"/>
    <s v="China Taiwan"/>
    <m/>
    <x v="0"/>
    <n v="100"/>
    <n v="0"/>
    <n v="100"/>
    <s v="175-2025"/>
  </r>
  <r>
    <n v="171"/>
    <d v="2025-03-13T00:00:00"/>
    <n v="2025"/>
    <x v="12"/>
    <s v="Colomba Costa Cuca"/>
    <s v="Caserío Piedra Blanca"/>
    <s v="JEYDI YANETH DIAZ"/>
    <s v="Presidente del Consejo Comunitario de Desarrollo -COCODE-"/>
    <s v="1612 80420 0920"/>
    <s v="092-2025"/>
    <s v="Arroz De 10 Kilos"/>
    <n v="2024"/>
    <s v="Alimentos"/>
    <s v="Arroz"/>
    <n v="200"/>
    <n v="0"/>
    <n v="0"/>
    <s v="China Taiwan"/>
    <m/>
    <x v="0"/>
    <n v="100"/>
    <n v="0"/>
    <n v="100"/>
    <s v="178-2025"/>
  </r>
  <r>
    <n v="172"/>
    <d v="2025-03-13T00:00:00"/>
    <n v="2025"/>
    <x v="12"/>
    <s v="Palestina de los Altos"/>
    <s v="Aldea Buena Vista"/>
    <s v="ENRIQUE YOVANI MORALES MENDEZ"/>
    <s v="Coordinador del Consejo Comunitario de Desarrollo -COCODE-"/>
    <s v="1869 53909 0924"/>
    <s v="093-2025"/>
    <s v="Arroz De 10 Kilos"/>
    <n v="2024"/>
    <s v="Alimentos"/>
    <s v="Arroz"/>
    <n v="200"/>
    <n v="0"/>
    <n v="0"/>
    <s v="China Taiwan"/>
    <m/>
    <x v="0"/>
    <n v="100"/>
    <n v="0"/>
    <n v="100"/>
    <s v="177-2025"/>
  </r>
  <r>
    <n v="173"/>
    <d v="2025-03-13T00:00:00"/>
    <n v="2025"/>
    <x v="10"/>
    <s v="Momostenango"/>
    <s v="Aldea Xolajap"/>
    <s v="TIMOTEO EUSEBIO MICHICOJ SICA"/>
    <s v="Presidente del Consejo Comunitario de Desarrollo -COCODE-"/>
    <s v="1828 51524 0805"/>
    <s v="094-2025"/>
    <s v="Arroz De 10 Kilos"/>
    <n v="2024"/>
    <s v="Alimentos"/>
    <s v="Arroz"/>
    <n v="800"/>
    <n v="0"/>
    <n v="0"/>
    <s v="China Taiwan"/>
    <m/>
    <x v="0"/>
    <n v="400"/>
    <n v="0"/>
    <n v="400"/>
    <s v="537-2025"/>
  </r>
  <r>
    <n v="174"/>
    <d v="2025-03-13T00:00:00"/>
    <n v="2025"/>
    <x v="4"/>
    <s v="San José Pinula"/>
    <s v="Aldea El Carmen"/>
    <s v="NICOLAS DE JESÚS ALVIZURES ALVIZURES"/>
    <s v="Presidente del Consejo Comunitario de Desarrollo -COCODE-"/>
    <s v="2616 92631 0103"/>
    <s v="095-2025"/>
    <s v="Arroz De 10 Kilos"/>
    <n v="2024"/>
    <s v="Alimentos"/>
    <s v="Arroz"/>
    <n v="181"/>
    <n v="0"/>
    <n v="0"/>
    <s v="China Taiwan"/>
    <m/>
    <x v="0"/>
    <n v="90.5"/>
    <n v="0"/>
    <n v="90.5"/>
    <s v="536-2025"/>
  </r>
  <r>
    <n v="175"/>
    <d v="2025-03-13T00:00:00"/>
    <n v="2025"/>
    <x v="0"/>
    <s v="Cuilco"/>
    <s v="Caserío Buena Vista, Aldea San Francisco el Retiro"/>
    <s v="ROLANDO FIGUEROA BERNARDO"/>
    <s v="Coordinador del Consejo Comunitario de Desarrollo -COCODE-"/>
    <s v="1892 04621 1304"/>
    <s v="096-2025"/>
    <s v="Arroz De 10 Kilos"/>
    <n v="2024"/>
    <s v="Alimentos"/>
    <s v="Arroz"/>
    <n v="1000"/>
    <n v="0"/>
    <n v="0"/>
    <s v="China Taiwan"/>
    <m/>
    <x v="0"/>
    <n v="500"/>
    <n v="0"/>
    <n v="500"/>
    <s v="375-2025"/>
  </r>
  <r>
    <n v="176"/>
    <d v="2025-03-13T00:00:00"/>
    <n v="2025"/>
    <x v="10"/>
    <s v="San Cristóbal"/>
    <s v="Barrio la Ciénaga"/>
    <s v="REBOLORIO PASCUAL TZUL LACÁN"/>
    <s v="Vicepresidente del Consejo Comunitario de Desarrollo -COCODE-"/>
    <s v="2353 54015 0801"/>
    <s v="097-2025"/>
    <s v="Arroz De 10 Kilos"/>
    <n v="2024"/>
    <s v="Alimentos"/>
    <s v="Arroz"/>
    <n v="200"/>
    <n v="0"/>
    <n v="0"/>
    <s v="China Taiwan"/>
    <m/>
    <x v="0"/>
    <n v="100"/>
    <n v="0"/>
    <n v="100"/>
    <s v="848-2025 C"/>
  </r>
  <r>
    <n v="177"/>
    <d v="2025-03-13T00:00:00"/>
    <n v="2025"/>
    <x v="12"/>
    <s v="Flores Costa Cuca"/>
    <s v="Barrio Labor Mirasol"/>
    <s v="ISIDORO DIONIDIO ESCALANTE PÉREZ"/>
    <s v="Presidente del Consejo Comunitario de Desarrollo -COCODE-"/>
    <s v="1768 93822 0922"/>
    <s v="098-2025"/>
    <s v="Arroz De 10 Kilos"/>
    <n v="2024"/>
    <s v="Alimentos"/>
    <s v="Arroz"/>
    <n v="100"/>
    <n v="0"/>
    <n v="0"/>
    <s v="China Taiwan"/>
    <m/>
    <x v="0"/>
    <n v="50"/>
    <n v="0"/>
    <n v="50"/>
    <s v="176-2025"/>
  </r>
  <r>
    <n v="178"/>
    <d v="2025-03-13T00:00:00"/>
    <n v="2025"/>
    <x v="2"/>
    <s v="Tecpán Guatemala"/>
    <s v="Sector Chutiabajal"/>
    <s v="MARVIN ORLANDO XÓN PINZÓN"/>
    <s v="Presidente del Consejo Comunitario de Desarrollo -COCODE-"/>
    <s v="1655 04269 0406"/>
    <s v="099-2025"/>
    <s v="Arroz De 10 Kilos"/>
    <n v="2024"/>
    <s v="Alimentos"/>
    <s v="Arroz"/>
    <n v="459"/>
    <n v="0"/>
    <n v="0"/>
    <s v="China Taiwan"/>
    <m/>
    <x v="0"/>
    <n v="229.5"/>
    <n v="0"/>
    <n v="229.5"/>
    <s v="754-2025"/>
  </r>
  <r>
    <n v="179"/>
    <d v="2025-03-13T00:00:00"/>
    <n v="2025"/>
    <x v="12"/>
    <s v="Coatepeque"/>
    <s v="Comunidad Nuevo Chuatuj Zona Siete (7)"/>
    <s v="PEDRO LUIS LÓPEZ ANGEL"/>
    <s v="Presidente del Consejo Comunitario de Desarrollo -COCODE-"/>
    <s v="1775 14825 0920"/>
    <s v="100-2025"/>
    <s v="Arroz De 10 Kilos"/>
    <n v="2024"/>
    <s v="Alimentos"/>
    <s v="Arroz"/>
    <n v="183"/>
    <n v="0"/>
    <n v="0"/>
    <s v="China Taiwan"/>
    <m/>
    <x v="0"/>
    <n v="91.5"/>
    <n v="0"/>
    <n v="91.5"/>
    <s v="535-2025"/>
  </r>
  <r>
    <n v="180"/>
    <d v="2025-03-14T00:00:00"/>
    <n v="2025"/>
    <x v="2"/>
    <s v="Zaragoza"/>
    <s v="Zona tres (3)"/>
    <s v="CESAR AUGUSTO MELÉNDEZ HIGUEROS"/>
    <s v="Presidente del Consejo Comunitario de Desarrollo -COCODE-"/>
    <s v="2422 89363 0415"/>
    <s v="101-2025"/>
    <s v="Arroz De 10 Kilos"/>
    <n v="2024"/>
    <s v="Alimentos"/>
    <s v="Arroz"/>
    <n v="500"/>
    <n v="0"/>
    <n v="0"/>
    <s v="China Taiwan"/>
    <m/>
    <x v="0"/>
    <n v="250"/>
    <n v="0"/>
    <n v="250"/>
    <s v="755-2025"/>
  </r>
  <r>
    <n v="181"/>
    <d v="2025-03-17T00:00:00"/>
    <n v="2025"/>
    <x v="8"/>
    <s v="Usumatlan"/>
    <s v="la Aldea el Chico"/>
    <s v="CARLOS ENRIQUE JACINTO CASTAÑEDA"/>
    <s v="Presidente del Consejo Comunitario de Desarrollo -COCODE-"/>
    <s v="1980 37872 1906"/>
    <s v="102-2025"/>
    <s v="Arroz De 10 Kilos"/>
    <n v="2024"/>
    <s v="Alimentos"/>
    <s v="Arroz"/>
    <n v="129"/>
    <n v="0"/>
    <n v="0"/>
    <s v="China Taiwan"/>
    <m/>
    <x v="0"/>
    <n v="64.5"/>
    <n v="0"/>
    <n v="64.5"/>
    <s v="1181-2024"/>
  </r>
  <r>
    <n v="182"/>
    <d v="2025-03-17T00:00:00"/>
    <n v="2025"/>
    <x v="8"/>
    <s v="Usumatlan"/>
    <s v="Aldea el Mirador"/>
    <s v="ABIGAIL FALLA"/>
    <s v="Presidente del Consejo Comunitario de Desarrollo -COCODE-"/>
    <s v="1980 60505 1906"/>
    <s v="103-2025"/>
    <s v="Arroz De 10 Kilos"/>
    <n v="2024"/>
    <s v="Alimentos"/>
    <s v="Arroz"/>
    <n v="120"/>
    <n v="0"/>
    <n v="0"/>
    <s v="China Taiwan"/>
    <m/>
    <x v="0"/>
    <n v="60"/>
    <n v="0"/>
    <n v="60"/>
    <s v="1182-2024"/>
  </r>
  <r>
    <n v="183"/>
    <d v="2025-03-17T00:00:00"/>
    <n v="2025"/>
    <x v="8"/>
    <s v="Usumatlan"/>
    <s v="Caserío Santa Cecilia"/>
    <s v="HERNAN GONZALEZ MANCILLA"/>
    <s v="Presidente del Consejo Comunitario de Desarrollo -COCODE-"/>
    <s v="2331 54914 1906"/>
    <s v="104-2025"/>
    <s v="Arroz De 10 Kilos"/>
    <n v="2024"/>
    <s v="Alimentos"/>
    <s v="Arroz"/>
    <n v="45"/>
    <n v="0"/>
    <n v="0"/>
    <s v="China Taiwan"/>
    <m/>
    <x v="0"/>
    <n v="22.5"/>
    <n v="0"/>
    <n v="22.5"/>
    <s v="1183-2024"/>
  </r>
  <r>
    <n v="184"/>
    <d v="2025-03-17T00:00:00"/>
    <n v="2025"/>
    <x v="8"/>
    <s v="Usumatlan"/>
    <s v="Aldea Los Vados"/>
    <s v="EDIN WALDEMAR PEREZ RUANO"/>
    <s v="Presidente del Consejo Comunitario de Desarrollo -COCODE-"/>
    <s v="1872 02885 1906"/>
    <s v="105-2025"/>
    <s v="Arroz De 10 Kilos"/>
    <n v="2024"/>
    <s v="Alimentos"/>
    <s v="Arroz"/>
    <n v="67"/>
    <n v="0"/>
    <n v="0"/>
    <s v="China Taiwan"/>
    <m/>
    <x v="0"/>
    <n v="33.5"/>
    <n v="0"/>
    <n v="33.5"/>
    <s v="1185-2024"/>
  </r>
  <r>
    <n v="185"/>
    <d v="2025-03-17T00:00:00"/>
    <n v="2025"/>
    <x v="8"/>
    <s v="La Unión"/>
    <s v="Aldea Cumbre Alta"/>
    <s v="FABIO RAMIREZ GARNICA"/>
    <s v="Alcalde Comunitario"/>
    <s v="1944 96449 1909"/>
    <s v="106-2025"/>
    <s v="Arroz De 10 Kilos"/>
    <n v="2024"/>
    <s v="Alimentos"/>
    <s v="Arroz"/>
    <n v="109"/>
    <n v="0"/>
    <n v="0"/>
    <s v="China Taiwan"/>
    <m/>
    <x v="0"/>
    <n v="54.5"/>
    <n v="0"/>
    <n v="54.5"/>
    <s v="511-2025"/>
  </r>
  <r>
    <n v="186"/>
    <d v="2025-03-17T00:00:00"/>
    <n v="2025"/>
    <x v="8"/>
    <s v="La Unión"/>
    <s v="Aldea Capucal Centro"/>
    <s v="JUAN PARACHICO SÁNCHEZ"/>
    <s v="Alcalde Comunitario"/>
    <s v="1684 02858 1909"/>
    <s v="107-2025"/>
    <s v="Arroz De 10 Kilos"/>
    <n v="2024"/>
    <s v="Alimentos"/>
    <s v="Arroz"/>
    <n v="83"/>
    <n v="0"/>
    <n v="0"/>
    <s v="China Taiwan"/>
    <m/>
    <x v="0"/>
    <n v="41.5"/>
    <n v="0"/>
    <n v="41.5"/>
    <s v="514-2025"/>
  </r>
  <r>
    <n v="187"/>
    <d v="2025-03-17T00:00:00"/>
    <n v="2025"/>
    <x v="8"/>
    <s v="Usumatlan"/>
    <s v="Aldea El Paraiso"/>
    <s v="AMILCAR ANTONIO RUANO FALLA"/>
    <s v="Alcalde Comunitario"/>
    <s v="1981 17728 1906"/>
    <s v="108-2025"/>
    <s v="Arroz De 10 Kilos"/>
    <n v="2024"/>
    <s v="Alimentos"/>
    <s v="Arroz"/>
    <n v="50"/>
    <n v="0"/>
    <n v="0"/>
    <s v="China Taiwan"/>
    <m/>
    <x v="0"/>
    <n v="25"/>
    <n v="0"/>
    <n v="25"/>
    <s v="1184-2024"/>
  </r>
  <r>
    <n v="188"/>
    <d v="2025-03-17T00:00:00"/>
    <n v="2025"/>
    <x v="8"/>
    <s v="La Unión"/>
    <s v="Aldea Cantón Quebrada"/>
    <s v="FRANCISCO GARCIA LÓPEZ"/>
    <s v="Alcalde Comunitario"/>
    <s v="1978 31648 1909"/>
    <s v="109-2025"/>
    <s v="Arroz De 10 Kilos"/>
    <n v="2024"/>
    <s v="Alimentos"/>
    <s v="Arroz"/>
    <n v="138"/>
    <n v="0"/>
    <n v="0"/>
    <s v="China Taiwan"/>
    <m/>
    <x v="0"/>
    <n v="69"/>
    <n v="0"/>
    <n v="69"/>
    <s v="520-2025"/>
  </r>
  <r>
    <n v="189"/>
    <d v="2025-03-17T00:00:00"/>
    <n v="2025"/>
    <x v="8"/>
    <s v="La Unión"/>
    <s v="Caserío Los Díaz, Lampocoy"/>
    <s v="TERESA DE JESÚS PÉREZ AVALOS"/>
    <s v="Alcaldesa Comunitaria"/>
    <s v="1929 45831 1909"/>
    <s v="110-2025"/>
    <s v="Arroz De 10 Kilos"/>
    <n v="2024"/>
    <s v="Alimentos"/>
    <s v="Arroz"/>
    <n v="138"/>
    <n v="0"/>
    <n v="0"/>
    <s v="China Taiwan"/>
    <m/>
    <x v="0"/>
    <n v="69"/>
    <n v="0"/>
    <n v="69"/>
    <s v="516-2025"/>
  </r>
  <r>
    <n v="190"/>
    <d v="2025-03-17T00:00:00"/>
    <n v="2025"/>
    <x v="8"/>
    <s v="La Unión"/>
    <s v="Caserío El Triunfo"/>
    <s v="JUANA VÁSQUEZ GONZALEZ DE ESCALANTE"/>
    <s v="Alcaldesa Comunitaria"/>
    <s v="1868 53718 1909"/>
    <s v="111-2025"/>
    <s v="Arroz De 10 Kilos"/>
    <n v="2024"/>
    <s v="Alimentos"/>
    <s v="Arroz"/>
    <n v="331"/>
    <n v="0"/>
    <n v="0"/>
    <s v="China Taiwan"/>
    <m/>
    <x v="0"/>
    <n v="165.5"/>
    <n v="0"/>
    <n v="165.5"/>
    <s v="518-2025"/>
  </r>
  <r>
    <n v="191"/>
    <d v="2025-03-17T00:00:00"/>
    <n v="2025"/>
    <x v="11"/>
    <s v="Morales"/>
    <s v="Morales"/>
    <s v="MAYNOR DAVID PORTILLO VÁSQUEZ"/>
    <s v="Alcalde Municipal"/>
    <s v="1868 53718 1909"/>
    <s v="112-2025"/>
    <s v="Arroz De 10 Kilos"/>
    <n v="2024"/>
    <s v="Alimentos"/>
    <s v="Arroz"/>
    <n v="1840"/>
    <n v="0"/>
    <n v="0"/>
    <s v="China Taiwan"/>
    <m/>
    <x v="0"/>
    <n v="920"/>
    <n v="0"/>
    <n v="920"/>
    <s v="1409-2024"/>
  </r>
  <r>
    <n v="192"/>
    <d v="2025-03-17T00:00:00"/>
    <n v="2025"/>
    <x v="8"/>
    <s v="La Unión"/>
    <s v="Caserío La Ceiba, Lampocoy"/>
    <s v="RUTILIA RAMOS ESQUIVEL DE LOPEZ"/>
    <s v="Alcaldesa Comunitaria"/>
    <s v="1909 44811 1909"/>
    <s v="113-2025"/>
    <s v="Arroz De 10 Kilos"/>
    <n v="2024"/>
    <s v="Alimentos"/>
    <s v="Arroz"/>
    <n v="76"/>
    <n v="0"/>
    <n v="0"/>
    <s v="China Taiwan"/>
    <m/>
    <x v="0"/>
    <n v="38"/>
    <n v="0"/>
    <n v="38"/>
    <s v="510-2025"/>
  </r>
  <r>
    <n v="193"/>
    <d v="2025-03-18T00:00:00"/>
    <n v="2025"/>
    <x v="13"/>
    <s v="San Gabriel"/>
    <s v="San Gabriel"/>
    <s v="AURELIO CEBALLOS SACATÓN"/>
    <s v="Alcalde Municipal"/>
    <s v="1680 25094 1012"/>
    <s v="114-2025"/>
    <s v="Arroz De 10 Kilos"/>
    <n v="2024"/>
    <s v="Alimentos"/>
    <s v="Arroz"/>
    <n v="890"/>
    <n v="0"/>
    <n v="0"/>
    <s v="China Taiwan"/>
    <m/>
    <x v="0"/>
    <n v="445"/>
    <n v="0"/>
    <n v="445"/>
    <s v="803-2024_x000a_853-2024"/>
  </r>
  <r>
    <n v="194"/>
    <d v="2025-03-18T00:00:00"/>
    <n v="2025"/>
    <x v="13"/>
    <s v="San José el Ídolo"/>
    <s v="San José el Ídolo"/>
    <s v="KARIN LINETH VÁSQUEZ SOLITO"/>
    <s v="Concejal Primero"/>
    <s v="1995 43879 1001"/>
    <s v="115-2025"/>
    <s v="Arroz De 10 Kilos"/>
    <n v="2024"/>
    <s v="Alimentos"/>
    <s v="Arroz"/>
    <n v="300"/>
    <n v="0"/>
    <n v="0"/>
    <s v="China Taiwan"/>
    <m/>
    <x v="0"/>
    <n v="150"/>
    <n v="0"/>
    <n v="150"/>
    <s v="1096-2024"/>
  </r>
  <r>
    <n v="195"/>
    <d v="2025-03-18T00:00:00"/>
    <n v="2025"/>
    <x v="13"/>
    <s v="Santa Barbara"/>
    <s v="Santa Barbara"/>
    <s v="WALTER ANTONIO JEREZ RUIZ"/>
    <s v="Alcalde Municipal"/>
    <s v="1891 56317 1015"/>
    <s v="116-2025"/>
    <s v="Arroz De 10 Kilos"/>
    <n v="2024"/>
    <s v="Alimentos"/>
    <s v="Arroz"/>
    <n v="300"/>
    <n v="0"/>
    <n v="0"/>
    <s v="China Taiwan"/>
    <m/>
    <x v="0"/>
    <n v="150"/>
    <n v="0"/>
    <n v="150"/>
    <s v="1147-2024"/>
  </r>
  <r>
    <n v="196"/>
    <d v="2025-03-18T00:00:00"/>
    <n v="2025"/>
    <x v="13"/>
    <s v="Mazatenango"/>
    <s v="Cantón Brasilia"/>
    <s v="CARLOS ARNULFO LÓPEZ SAUCEDO"/>
    <s v="Alcalde Comunitario"/>
    <s v="2433 31169 1001"/>
    <s v="117-2025"/>
    <s v="Arroz De 10 Kilos"/>
    <n v="2024"/>
    <s v="Alimentos"/>
    <s v="Arroz"/>
    <n v="1000"/>
    <n v="0"/>
    <n v="0"/>
    <s v="China Taiwan"/>
    <m/>
    <x v="0"/>
    <n v="500"/>
    <n v="0"/>
    <n v="500"/>
    <s v="1592-2024"/>
  </r>
  <r>
    <n v="197"/>
    <d v="2025-03-14T00:00:00"/>
    <n v="2025"/>
    <x v="8"/>
    <s v="Gualán"/>
    <s v="Aldea El Algodonal"/>
    <s v="MODESTO MANCÍA ORTIZ"/>
    <s v="Alcalde Comunitario"/>
    <s v="1677 73186 1904"/>
    <s v="070-2025"/>
    <s v="Lamina Acanalada 12 Pies"/>
    <n v="2024"/>
    <s v="Vulnerabilidad"/>
    <s v="Láminas"/>
    <n v="260"/>
    <n v="120"/>
    <n v="31200"/>
    <s v="026-0-2024"/>
    <m/>
    <x v="2"/>
    <n v="26"/>
    <n v="0"/>
    <n v="26"/>
    <s v="1108-2024"/>
  </r>
  <r>
    <n v="198"/>
    <d v="2025-03-14T00:00:00"/>
    <n v="2025"/>
    <x v="8"/>
    <s v="Gualán"/>
    <s v="Aldea El Algodonal"/>
    <s v="MODESTO MANCÍA ORTIZ"/>
    <s v="Alcalde Comunitario"/>
    <s v="1677 73186 1904"/>
    <s v="070-2025"/>
    <s v="Costanera 4 Pulgadas"/>
    <n v="2024"/>
    <s v="Vulnerabilidad"/>
    <s v="Costaneras"/>
    <n v="130"/>
    <n v="110"/>
    <n v="14300"/>
    <s v="026-0-2024"/>
    <m/>
    <x v="2"/>
    <n v="26"/>
    <n v="0"/>
    <n v="26"/>
    <s v="1108-2024"/>
  </r>
  <r>
    <n v="199"/>
    <d v="2025-03-14T00:00:00"/>
    <n v="2025"/>
    <x v="8"/>
    <s v="Gualán"/>
    <s v="Aldea El Algodonal"/>
    <s v="MODESTO MANCÍA ORTIZ"/>
    <s v="Alcalde Comunitario"/>
    <s v="1677 73186 1904"/>
    <s v="070-2025"/>
    <s v="Tornillo Polser"/>
    <n v="2024"/>
    <s v="Vulnerabilidad"/>
    <s v="Tornillos"/>
    <n v="1560"/>
    <n v="0.8"/>
    <n v="1248"/>
    <s v="026-0-2024"/>
    <m/>
    <x v="2"/>
    <n v="26"/>
    <n v="0"/>
    <n v="26"/>
    <s v="1108-2024"/>
  </r>
  <r>
    <n v="200"/>
    <d v="2025-03-14T00:00:00"/>
    <n v="2025"/>
    <x v="8"/>
    <s v="Gualán"/>
    <s v="Aldea Guasintepeque Arriba"/>
    <s v="MIGUEL ANGEL REYES SUCHITE"/>
    <s v="Alcalde Comunitario"/>
    <s v="1664 10055 1904"/>
    <s v="071-2025"/>
    <s v="Lamina Acanalada 12 Pies"/>
    <n v="2024"/>
    <s v="Vulnerabilidad"/>
    <s v="Láminas"/>
    <n v="410"/>
    <n v="120"/>
    <n v="49200"/>
    <s v="026-0-2024"/>
    <m/>
    <x v="2"/>
    <n v="41"/>
    <n v="0"/>
    <n v="41"/>
    <s v="1112-2024"/>
  </r>
  <r>
    <n v="201"/>
    <d v="2025-03-14T00:00:00"/>
    <n v="2025"/>
    <x v="8"/>
    <s v="Gualán"/>
    <s v="Aldea Guasintepeque Arriba"/>
    <s v="MIGUEL ANGEL REYES SUCHITE"/>
    <s v="Alcalde Comunitario"/>
    <s v="1664 10055 1904"/>
    <s v="071-2025"/>
    <s v="Costanera 4 Pulgadas"/>
    <n v="2024"/>
    <s v="Vulnerabilidad"/>
    <s v="Costaneras"/>
    <n v="205"/>
    <n v="110"/>
    <n v="22550"/>
    <s v="026-0-2024"/>
    <m/>
    <x v="2"/>
    <n v="41"/>
    <n v="0"/>
    <n v="41"/>
    <s v="1112-2024"/>
  </r>
  <r>
    <n v="202"/>
    <d v="2025-03-14T00:00:00"/>
    <n v="2025"/>
    <x v="8"/>
    <s v="Gualán"/>
    <s v="Aldea Guasintepeque Arriba"/>
    <s v="MIGUEL ANGEL REYES SUCHITE"/>
    <s v="Alcalde Comunitario"/>
    <s v="1664 10055 1904"/>
    <s v="071-2025"/>
    <s v="Tornillo Polser"/>
    <n v="2024"/>
    <s v="Vulnerabilidad"/>
    <s v="Tornillos"/>
    <n v="2460"/>
    <n v="0.8"/>
    <n v="1968"/>
    <s v="026-0-2024"/>
    <m/>
    <x v="2"/>
    <n v="41"/>
    <n v="0"/>
    <n v="41"/>
    <s v="1112-2024"/>
  </r>
  <r>
    <n v="203"/>
    <d v="2025-03-14T00:00:00"/>
    <n v="2025"/>
    <x v="8"/>
    <s v="Gualán"/>
    <s v="Aldea El Astillero"/>
    <s v="HEYDIE GEZABEL ALDANA PAZ DE ALDANA"/>
    <s v="Alcaldesa Comunitaria"/>
    <s v="2343 13811 1904"/>
    <s v="072-2025"/>
    <s v="Lamina Acanalada 12 Pies"/>
    <n v="2024"/>
    <s v="Vulnerabilidad"/>
    <s v="Láminas"/>
    <n v="540"/>
    <n v="120"/>
    <n v="64800"/>
    <s v="026-0-2024"/>
    <m/>
    <x v="2"/>
    <n v="54"/>
    <n v="0"/>
    <n v="54"/>
    <s v="1111-2024"/>
  </r>
  <r>
    <n v="204"/>
    <d v="2025-03-14T00:00:00"/>
    <n v="2025"/>
    <x v="8"/>
    <s v="Gualán"/>
    <s v="Aldea El Astillero"/>
    <s v="HEYDIE GEZABEL ALDANA PAZ DE ALDANA"/>
    <s v="Alcaldesa Comunitaria"/>
    <s v="2343 13811 1904"/>
    <s v="072-2025"/>
    <s v="Costanera 4 Pulgadas"/>
    <n v="2024"/>
    <s v="Vulnerabilidad"/>
    <s v="Costaneras"/>
    <n v="270"/>
    <n v="110"/>
    <n v="29700"/>
    <s v="026-0-2024"/>
    <m/>
    <x v="2"/>
    <n v="54"/>
    <n v="0"/>
    <n v="54"/>
    <s v="1111-2024"/>
  </r>
  <r>
    <n v="205"/>
    <d v="2025-03-14T00:00:00"/>
    <n v="2025"/>
    <x v="8"/>
    <s v="Gualán"/>
    <s v="Aldea El Astillero"/>
    <s v="HEYDIE GEZABEL ALDANA PAZ DE ALDANA"/>
    <s v="Alcaldesa Comunitaria"/>
    <s v="2343 13811 1904"/>
    <s v="072-2025"/>
    <s v="Tornillo Polser"/>
    <n v="2024"/>
    <s v="Vulnerabilidad"/>
    <s v="Tornillos"/>
    <n v="3240"/>
    <n v="0.8"/>
    <n v="2592"/>
    <s v="026-0-2024"/>
    <m/>
    <x v="2"/>
    <n v="54"/>
    <n v="0"/>
    <n v="54"/>
    <s v="1111-2024"/>
  </r>
  <r>
    <n v="206"/>
    <d v="2025-03-14T00:00:00"/>
    <n v="2025"/>
    <x v="8"/>
    <s v="Gualán"/>
    <s v="Aldea Piedra Cal"/>
    <s v="ESDRAS JOEL ALMAZAN ORTIZ"/>
    <s v="Alcalde Comunitario"/>
    <s v="2931 89927 1904"/>
    <s v="073-2025"/>
    <s v="Lamina Acanalada 12 Pies"/>
    <n v="2024"/>
    <s v="Vulnerabilidad"/>
    <s v="Láminas"/>
    <n v="470"/>
    <n v="120"/>
    <n v="56400"/>
    <s v="026-0-2024"/>
    <m/>
    <x v="2"/>
    <n v="47"/>
    <n v="0"/>
    <n v="47"/>
    <s v="1104-2024"/>
  </r>
  <r>
    <n v="207"/>
    <d v="2025-03-14T00:00:00"/>
    <n v="2025"/>
    <x v="8"/>
    <s v="Gualán"/>
    <s v="Aldea Piedra Cal"/>
    <s v="ESDRAS JOEL ALMAZAN ORTIZ"/>
    <s v="Alcalde Comunitario"/>
    <s v="2931 89927 1904"/>
    <s v="073-2025"/>
    <s v="Costanera 4 Pulgadas"/>
    <n v="2024"/>
    <s v="Vulnerabilidad"/>
    <s v="Costaneras"/>
    <n v="235"/>
    <n v="110"/>
    <n v="25850"/>
    <s v="026-0-2024"/>
    <m/>
    <x v="2"/>
    <n v="47"/>
    <n v="0"/>
    <n v="47"/>
    <s v="1104-2024"/>
  </r>
  <r>
    <n v="208"/>
    <d v="2025-03-14T00:00:00"/>
    <n v="2025"/>
    <x v="8"/>
    <s v="Gualán"/>
    <s v="Aldea Piedra Cal"/>
    <s v="ESDRAS JOEL ALMAZAN ORTIZ"/>
    <s v="Alcalde Comunitario"/>
    <s v="2931 89927 1904"/>
    <s v="073-2025"/>
    <s v="Tornillo Polser"/>
    <n v="2024"/>
    <s v="Vulnerabilidad"/>
    <s v="Tornillos"/>
    <n v="2820"/>
    <n v="0.8"/>
    <n v="2256"/>
    <s v="026-0-2024"/>
    <m/>
    <x v="2"/>
    <n v="47"/>
    <n v="0"/>
    <n v="47"/>
    <s v="1104-2024"/>
  </r>
  <r>
    <n v="209"/>
    <d v="2025-03-14T00:00:00"/>
    <n v="2025"/>
    <x v="8"/>
    <s v="Gualán"/>
    <s v="Aldea Cimarron"/>
    <s v="NERY AROLDO SUCHITE PORTILLO"/>
    <s v="Alcalde Comunitario"/>
    <s v="1668 84200 1904"/>
    <s v="074-2025"/>
    <s v="Lamina Acanalada 12 Pies"/>
    <n v="2024"/>
    <s v="Vulnerabilidad"/>
    <s v="Láminas"/>
    <n v="550"/>
    <n v="120"/>
    <n v="66000"/>
    <s v="026-0-2024"/>
    <m/>
    <x v="2"/>
    <n v="55"/>
    <n v="0"/>
    <n v="55"/>
    <s v="1105-2024"/>
  </r>
  <r>
    <n v="210"/>
    <d v="2025-03-14T00:00:00"/>
    <n v="2025"/>
    <x v="8"/>
    <s v="Gualán"/>
    <s v="Aldea Cimarron"/>
    <s v="NERY AROLDO SUCHITE PORTILLO"/>
    <s v="Alcalde Comunitario"/>
    <s v="1668 84200 1904"/>
    <s v="074-2025"/>
    <s v="Costanera 4 Pulgadas"/>
    <n v="2024"/>
    <s v="Vulnerabilidad"/>
    <s v="Costaneras"/>
    <n v="275"/>
    <n v="110"/>
    <n v="30250"/>
    <s v="026-0-2024"/>
    <m/>
    <x v="2"/>
    <n v="55"/>
    <n v="0"/>
    <n v="55"/>
    <s v="1105-2024"/>
  </r>
  <r>
    <n v="211"/>
    <d v="2025-03-14T00:00:00"/>
    <n v="2025"/>
    <x v="8"/>
    <s v="Gualán"/>
    <s v="Aldea Cimarron"/>
    <s v="NERY AROLDO SUCHITE PORTILLO"/>
    <s v="Alcalde Comunitario"/>
    <s v="1668 84200 1904"/>
    <s v="074-2025"/>
    <s v="Tornillo Polser"/>
    <n v="2024"/>
    <s v="Vulnerabilidad"/>
    <s v="Tornillos"/>
    <n v="3300"/>
    <n v="0.8"/>
    <n v="2640"/>
    <s v="026-0-2024"/>
    <m/>
    <x v="2"/>
    <n v="55"/>
    <n v="0"/>
    <n v="55"/>
    <s v="1105-2024"/>
  </r>
  <r>
    <n v="212"/>
    <d v="2025-03-14T00:00:00"/>
    <n v="2025"/>
    <x v="8"/>
    <s v="Gualán"/>
    <s v="Aldea El Cacao"/>
    <s v="RIGOBERTO PÉREZ PÉREZ"/>
    <s v="Alcalde Comunitario"/>
    <s v="1970 45464 1904"/>
    <s v="075-2025"/>
    <s v="Lamina Acanalada 12 Pies"/>
    <n v="2024"/>
    <s v="Vulnerabilidad"/>
    <s v="Láminas"/>
    <n v="610"/>
    <n v="120"/>
    <n v="73200"/>
    <s v="026-0-2024"/>
    <m/>
    <x v="2"/>
    <n v="61"/>
    <n v="0"/>
    <n v="61"/>
    <s v="1109-2024"/>
  </r>
  <r>
    <n v="213"/>
    <d v="2025-03-14T00:00:00"/>
    <n v="2025"/>
    <x v="8"/>
    <s v="Gualán"/>
    <s v="Aldea El Cacao"/>
    <s v="RIGOBERTO PÉREZ PÉREZ"/>
    <s v="Alcalde Comunitario"/>
    <s v="1970 45464 1904"/>
    <s v="075-2025"/>
    <s v="Costanera 4 Pulgadas"/>
    <n v="2024"/>
    <s v="Vulnerabilidad"/>
    <s v="Costaneras"/>
    <n v="305"/>
    <n v="110"/>
    <n v="33550"/>
    <s v="026-0-2024"/>
    <m/>
    <x v="2"/>
    <n v="61"/>
    <n v="0"/>
    <n v="61"/>
    <s v="1109-2024"/>
  </r>
  <r>
    <n v="214"/>
    <d v="2025-03-14T00:00:00"/>
    <n v="2025"/>
    <x v="8"/>
    <s v="Gualán"/>
    <s v="Aldea El Cacao"/>
    <s v="RIGOBERTO PÉREZ PÉREZ"/>
    <s v="Alcalde Comunitario"/>
    <s v="1970 45464 1904"/>
    <s v="075-2025"/>
    <s v="Tornillo Polser"/>
    <n v="2024"/>
    <s v="Vulnerabilidad"/>
    <s v="Tornillos"/>
    <n v="3660"/>
    <n v="0.8"/>
    <n v="2928"/>
    <s v="026-0-2024"/>
    <m/>
    <x v="2"/>
    <n v="61"/>
    <n v="0"/>
    <n v="61"/>
    <s v="1109-2024"/>
  </r>
  <r>
    <n v="215"/>
    <d v="2025-03-17T00:00:00"/>
    <n v="2025"/>
    <x v="11"/>
    <s v="Puerto Barrios"/>
    <s v="Aldea El Castañal"/>
    <s v="MARÍA ELENA PÉREZ GARCÍA"/>
    <s v="Presidenta de la Organización de Mujeres"/>
    <s v="2357 63217 1805"/>
    <s v="076-2025"/>
    <s v="Lamina Acanalada 12 Pies"/>
    <n v="2024"/>
    <s v="Vulnerabilidad"/>
    <s v="Láminas"/>
    <n v="360"/>
    <n v="120"/>
    <n v="43200"/>
    <s v="026-0-2024"/>
    <m/>
    <x v="2"/>
    <n v="36"/>
    <n v="0"/>
    <n v="36"/>
    <s v="200-2024"/>
  </r>
  <r>
    <n v="216"/>
    <d v="2025-03-17T00:00:00"/>
    <n v="2025"/>
    <x v="11"/>
    <s v="Puerto Barrios"/>
    <s v="Aldea El Castañal"/>
    <s v="MARÍA ELENA PÉREZ GARCÍA"/>
    <s v="Presidenta de la Organización de Mujeres"/>
    <s v="2357 63217 1805"/>
    <s v="076-2025"/>
    <s v="Costanera 4 Pulgadas"/>
    <n v="2024"/>
    <s v="Vulnerabilidad"/>
    <s v="Costaneras"/>
    <n v="180"/>
    <n v="110"/>
    <n v="19800"/>
    <s v="026-0-2024"/>
    <m/>
    <x v="2"/>
    <n v="36"/>
    <n v="0"/>
    <n v="36"/>
    <s v="200-2024"/>
  </r>
  <r>
    <n v="217"/>
    <d v="2025-03-17T00:00:00"/>
    <n v="2025"/>
    <x v="11"/>
    <s v="Puerto Barrios"/>
    <s v="Aldea El Castañal"/>
    <s v="MARÍA ELENA PÉREZ GARCÍA"/>
    <s v="Presidenta de la Organización de Mujeres"/>
    <s v="2357 63217 1805"/>
    <s v="076-2025"/>
    <s v="Tornillo Polser"/>
    <n v="2024"/>
    <s v="Vulnerabilidad"/>
    <s v="Tornillos"/>
    <n v="2160"/>
    <n v="0.8"/>
    <n v="1728"/>
    <s v="026-0-2024"/>
    <m/>
    <x v="2"/>
    <n v="36"/>
    <n v="0"/>
    <n v="36"/>
    <s v="200-2024"/>
  </r>
  <r>
    <n v="218"/>
    <d v="2025-03-17T00:00:00"/>
    <n v="2025"/>
    <x v="3"/>
    <s v="San Gaspar Chajul"/>
    <s v="San Gaspar Chajul"/>
    <s v="GREGORIO BENJAMIN SOTO BARRIOS"/>
    <s v="Alcalde Municipal"/>
    <s v="1788 12854 1405"/>
    <s v="077-2025"/>
    <s v="Concreto Premezclado Cupón"/>
    <n v="2024"/>
    <s v="Vulnerabilidad"/>
    <s v="Concreto"/>
    <n v="330"/>
    <n v="2711.8"/>
    <n v="894894.00000000012"/>
    <s v="021-0-2024"/>
    <n v="23471212"/>
    <x v="2"/>
    <n v="330"/>
    <n v="0"/>
    <n v="330"/>
    <s v="276-2025 A"/>
  </r>
  <r>
    <n v="219"/>
    <d v="2025-03-18T00:00:00"/>
    <n v="2025"/>
    <x v="13"/>
    <s v="Patulul"/>
    <s v="Comunidad Las Marías"/>
    <s v="HEYDI AZUCENA QUIÑONEZ BURRIÓN"/>
    <s v="Presidenta del Consejo Comunitario de Desarrollo -COCODE-"/>
    <s v="1807 85168 1001"/>
    <s v="078-2025"/>
    <s v="Lamina Acanalada 12 Pies"/>
    <n v="2024"/>
    <s v="Vulnerabilidad"/>
    <s v="Láminas"/>
    <n v="500"/>
    <n v="120"/>
    <n v="60000"/>
    <s v="026-0-2024"/>
    <m/>
    <x v="2"/>
    <n v="50"/>
    <n v="0"/>
    <n v="50"/>
    <s v="627-2024"/>
  </r>
  <r>
    <n v="220"/>
    <d v="2025-03-18T00:00:00"/>
    <n v="2025"/>
    <x v="13"/>
    <s v="Patulul"/>
    <s v="Comunidad Las Marías"/>
    <s v="HEYDI AZUCENA QUIÑONEZ BURRIÓN"/>
    <s v="Presidenta del Consejo Comunitario de Desarrollo -COCODE-"/>
    <s v="1807 85168 1001"/>
    <s v="078-2025"/>
    <s v="Costanera 4 Pulgadas"/>
    <n v="2024"/>
    <s v="Vulnerabilidad"/>
    <s v="Costaneras"/>
    <n v="250"/>
    <n v="110"/>
    <n v="27500"/>
    <s v="026-0-2024"/>
    <m/>
    <x v="2"/>
    <n v="50"/>
    <n v="0"/>
    <n v="50"/>
    <s v="627-2024"/>
  </r>
  <r>
    <n v="221"/>
    <d v="2025-03-18T00:00:00"/>
    <n v="2025"/>
    <x v="13"/>
    <s v="Patulul"/>
    <s v="Comunidad Las Marías"/>
    <s v="HEYDI AZUCENA QUIÑONEZ BURRIÓN"/>
    <s v="Presidenta del Consejo Comunitario de Desarrollo -COCODE-"/>
    <s v="1807 85168 1001"/>
    <s v="078-2025"/>
    <s v="Tornillo Polser"/>
    <n v="2024"/>
    <s v="Vulnerabilidad"/>
    <s v="Tornillos"/>
    <n v="3000"/>
    <n v="0.8"/>
    <n v="2400"/>
    <s v="026-0-2024"/>
    <m/>
    <x v="2"/>
    <n v="50"/>
    <n v="0"/>
    <n v="50"/>
    <s v="627-2024"/>
  </r>
  <r>
    <n v="222"/>
    <d v="2025-03-18T00:00:00"/>
    <n v="2025"/>
    <x v="13"/>
    <s v="Patulul"/>
    <s v="Aldea San Fernando Chipó"/>
    <s v="CARLOS FRANCISCO SÁNCHEZ ARÉVALO"/>
    <s v="Presidenta del Consejo Comunitario de Desarrollo -COCODE-"/>
    <s v="1650 35331 2214"/>
    <s v="080-2025"/>
    <s v="Lamina Acanalada 12 Pies"/>
    <n v="2024"/>
    <s v="Vulnerabilidad"/>
    <s v="Láminas"/>
    <n v="500"/>
    <n v="120"/>
    <n v="60000"/>
    <s v="026-0-2024"/>
    <m/>
    <x v="2"/>
    <n v="50"/>
    <n v="0"/>
    <n v="50"/>
    <s v="884-2024"/>
  </r>
  <r>
    <n v="223"/>
    <d v="2025-03-18T00:00:00"/>
    <n v="2025"/>
    <x v="13"/>
    <s v="Patulul"/>
    <s v="Aldea San Fernando Chipó"/>
    <s v="CARLOS FRANCISCO SÁNCHEZ ARÉVALO"/>
    <s v="Presidenta del Consejo Comunitario de Desarrollo -COCODE-"/>
    <s v="1650 35331 2214"/>
    <s v="080-2025"/>
    <s v="Costanera 4 Pulgadas"/>
    <n v="2024"/>
    <s v="Vulnerabilidad"/>
    <s v="Costaneras"/>
    <n v="250"/>
    <n v="110"/>
    <n v="27500"/>
    <s v="026-0-2024"/>
    <m/>
    <x v="2"/>
    <n v="50"/>
    <n v="0"/>
    <n v="50"/>
    <s v="884-2024"/>
  </r>
  <r>
    <n v="224"/>
    <d v="2025-03-18T00:00:00"/>
    <n v="2025"/>
    <x v="13"/>
    <s v="Patulul"/>
    <s v="Aldea San Fernando Chipó"/>
    <s v="CARLOS FRANCISCO SÁNCHEZ ARÉVALO"/>
    <s v="Presidenta del Consejo Comunitario de Desarrollo -COCODE-"/>
    <s v="1650 35331 2214"/>
    <s v="080-2025"/>
    <s v="Tornillo Polser"/>
    <n v="2024"/>
    <s v="Vulnerabilidad"/>
    <s v="Tornillos"/>
    <n v="3000"/>
    <n v="0.8"/>
    <n v="2400"/>
    <s v="026-0-2024"/>
    <m/>
    <x v="2"/>
    <n v="50"/>
    <n v="0"/>
    <n v="50"/>
    <s v="884-2024"/>
  </r>
  <r>
    <n v="225"/>
    <d v="2025-03-18T00:00:00"/>
    <n v="2025"/>
    <x v="13"/>
    <s v="Patulul"/>
    <s v="Barrio San José la Fuente"/>
    <s v="CARLOS ALEJANDRO CALDERON NELSON"/>
    <s v="Presidenta del Consejo Comunitario de Desarrollo -COCODE-"/>
    <s v="1651 17087 1014"/>
    <s v="081-2025"/>
    <s v="Lamina Acanalada 12 Pies"/>
    <n v="2024"/>
    <s v="Vulnerabilidad"/>
    <s v="Láminas"/>
    <n v="500"/>
    <n v="120"/>
    <n v="60000"/>
    <s v="026-0-2024"/>
    <m/>
    <x v="2"/>
    <n v="50"/>
    <n v="0"/>
    <n v="50"/>
    <s v="625-2024"/>
  </r>
  <r>
    <n v="226"/>
    <d v="2025-03-18T00:00:00"/>
    <n v="2025"/>
    <x v="13"/>
    <s v="Patulul"/>
    <s v="Barrio San José la Fuente"/>
    <s v="CARLOS ALEJANDRO CALDERON NELSON"/>
    <s v="Presidenta del Consejo Comunitario de Desarrollo -COCODE-"/>
    <s v="1651 17087 1014"/>
    <s v="081-2025"/>
    <s v="Costanera 4 Pulgadas"/>
    <n v="2024"/>
    <s v="Vulnerabilidad"/>
    <s v="Costaneras"/>
    <n v="250"/>
    <n v="110"/>
    <n v="27500"/>
    <s v="026-0-2024"/>
    <m/>
    <x v="2"/>
    <n v="50"/>
    <n v="0"/>
    <n v="50"/>
    <s v="625-2024"/>
  </r>
  <r>
    <n v="227"/>
    <d v="2025-03-18T00:00:00"/>
    <n v="2025"/>
    <x v="13"/>
    <s v="Patulul"/>
    <s v="Barrio San José la Fuente"/>
    <s v="CARLOS ALEJANDRO CALDERON NELSON"/>
    <s v="Presidenta del Consejo Comunitario de Desarrollo -COCODE-"/>
    <s v="1651 17087 1014"/>
    <s v="081-2025"/>
    <s v="Tornillo Polser"/>
    <n v="2024"/>
    <s v="Vulnerabilidad"/>
    <s v="Tornillos"/>
    <n v="3000"/>
    <n v="0.8"/>
    <n v="2400"/>
    <s v="026-0-2024"/>
    <m/>
    <x v="2"/>
    <n v="50"/>
    <n v="0"/>
    <n v="50"/>
    <s v="625-2024"/>
  </r>
  <r>
    <n v="228"/>
    <d v="2025-03-18T00:00:00"/>
    <n v="2025"/>
    <x v="13"/>
    <s v="Patulul"/>
    <s v="Comunidad Nueva Esperanza"/>
    <s v="CLARA PETRONA COTON TELEBARIO DE VARGAS"/>
    <s v="Vicepresidente del Consejo Comunitario de Desarrollo -COCODE-"/>
    <s v="1655 58857 0502"/>
    <s v="082-2025"/>
    <s v="Lamina Acanalada 12 Pies"/>
    <n v="2024"/>
    <s v="Vulnerabilidad"/>
    <s v="Láminas"/>
    <n v="500"/>
    <n v="120"/>
    <n v="60000"/>
    <s v="026-0-2024"/>
    <m/>
    <x v="2"/>
    <n v="50"/>
    <n v="0"/>
    <n v="50"/>
    <s v="945-2025 A"/>
  </r>
  <r>
    <n v="229"/>
    <d v="2025-03-18T00:00:00"/>
    <n v="2025"/>
    <x v="13"/>
    <s v="Patulul"/>
    <s v="Comunidad Nueva Esperanza"/>
    <s v="CLARA PETRONA COTON TELEBARIO DE VARGAS"/>
    <s v="Vicepresidente del Consejo Comunitario de Desarrollo -COCODE-"/>
    <s v="1655 58857 0502"/>
    <s v="082-2025"/>
    <s v="Costanera 4 Pulgadas"/>
    <n v="2024"/>
    <s v="Vulnerabilidad"/>
    <s v="Costaneras"/>
    <n v="250"/>
    <n v="110"/>
    <n v="27500"/>
    <s v="026-0-2024"/>
    <m/>
    <x v="2"/>
    <n v="50"/>
    <n v="0"/>
    <n v="50"/>
    <s v="945-2025 A"/>
  </r>
  <r>
    <n v="230"/>
    <d v="2025-03-18T00:00:00"/>
    <n v="2025"/>
    <x v="13"/>
    <s v="Patulul"/>
    <s v="Comunidad Nueva Esperanza"/>
    <s v="CLARA PETRONA COTON TELEBARIO DE VARGAS"/>
    <s v="Vicepresidente del Consejo Comunitario de Desarrollo -COCODE-"/>
    <s v="1655 58857 0502"/>
    <s v="082-2025"/>
    <s v="Tornillo Polser"/>
    <n v="2024"/>
    <s v="Vulnerabilidad"/>
    <s v="Tornillos"/>
    <n v="3000"/>
    <n v="0.8"/>
    <n v="2400"/>
    <s v="026-0-2024"/>
    <m/>
    <x v="2"/>
    <n v="50"/>
    <n v="0"/>
    <n v="50"/>
    <s v="945-2025 A"/>
  </r>
  <r>
    <n v="231"/>
    <d v="2025-03-17T00:00:00"/>
    <n v="2025"/>
    <x v="10"/>
    <s v="Totonicapan"/>
    <s v="Cantón Chuixtocá"/>
    <s v="SANTIAGO ARMANDO TUMAX CANASTUJ"/>
    <s v="Alcalde Comunal"/>
    <s v="1888 74208 0801"/>
    <s v="071-2025"/>
    <s v="Adoquin"/>
    <n v="2024"/>
    <s v="Red Vial"/>
    <s v="Adoquin"/>
    <n v="25000"/>
    <n v="4.7"/>
    <n v="117500"/>
    <s v="048-0-2024"/>
    <m/>
    <x v="1"/>
    <n v="83.333333333333329"/>
    <n v="0"/>
    <n v="83.333333333333329"/>
    <s v="002-2025 C"/>
  </r>
  <r>
    <n v="232"/>
    <d v="2025-03-18T00:00:00"/>
    <n v="2025"/>
    <x v="10"/>
    <s v="Totonicapan"/>
    <s v="Cantón Paraje Pajumujuyup, Cantón Chuisuc"/>
    <s v="GLORIA CAYETANA GUTIÉRREZ VELASQUEZ DE CHAJ"/>
    <s v="Alcaldesa Comunal"/>
    <s v="1746 84045 0801"/>
    <s v="072-2025"/>
    <s v="Adoquin"/>
    <n v="2024"/>
    <s v="Red Vial"/>
    <s v="Adoquin"/>
    <n v="25000"/>
    <n v="4.7"/>
    <n v="117500"/>
    <s v="048-0-2024"/>
    <m/>
    <x v="1"/>
    <n v="83.333333333333329"/>
    <n v="0"/>
    <n v="83.333333333333329"/>
    <s v="866-2025 A"/>
  </r>
  <r>
    <n v="233"/>
    <d v="2025-03-18T00:00:00"/>
    <n v="2025"/>
    <x v="10"/>
    <s v="Totonicapan"/>
    <s v="Cantón Juchanep"/>
    <s v="SIMEONA LETICIA ZAPETA SOCH"/>
    <s v="Alcaldesa Comunal"/>
    <s v="2431 29971 0801"/>
    <s v="073-2025"/>
    <s v="Adoquin"/>
    <n v="2024"/>
    <s v="Red Vial"/>
    <s v="Adoquin"/>
    <n v="25000"/>
    <n v="4.7"/>
    <n v="117500"/>
    <s v="048-0-2024"/>
    <m/>
    <x v="1"/>
    <n v="83.333333333333329"/>
    <n v="0"/>
    <n v="83.333333333333329"/>
    <s v="993-2025 A"/>
  </r>
  <r>
    <n v="234"/>
    <d v="2025-03-18T00:00:00"/>
    <n v="2025"/>
    <x v="10"/>
    <s v="Totonicapan"/>
    <s v="Cantón Patzarajmac"/>
    <s v="MARÍA CARMEN GARCÍA"/>
    <s v="Vice Alcaldesa"/>
    <s v="2268 04542 0801"/>
    <s v="074-2025"/>
    <s v="Adoquin"/>
    <n v="2024"/>
    <s v="Red Vial"/>
    <s v="Adoquin"/>
    <n v="25000"/>
    <n v="4.7"/>
    <n v="117500"/>
    <s v="048-0-2024"/>
    <m/>
    <x v="1"/>
    <n v="83.333333333333329"/>
    <n v="0"/>
    <n v="83.333333333333329"/>
    <s v="993-2025"/>
  </r>
  <r>
    <n v="235"/>
    <d v="2025-03-18T00:00:00"/>
    <n v="2025"/>
    <x v="10"/>
    <s v="Totonicapan"/>
    <s v="Cantón Patzarajmac"/>
    <s v="EDGAR MANUEL GARCÍA SAPÓN"/>
    <s v="Alcalde Comunal"/>
    <s v="1692 97276 0801"/>
    <s v="075-2025"/>
    <s v="Adoquin"/>
    <n v="2024"/>
    <s v="Red Vial"/>
    <s v="Adoquin"/>
    <n v="25000"/>
    <n v="4.7"/>
    <n v="117500"/>
    <s v="048-0-2024"/>
    <m/>
    <x v="1"/>
    <n v="83.333333333333329"/>
    <n v="0"/>
    <n v="83.333333333333329"/>
    <s v="541-2025 A"/>
  </r>
  <r>
    <n v="236"/>
    <d v="2025-03-18T00:00:00"/>
    <n v="2025"/>
    <x v="14"/>
    <s v="Zacapa "/>
    <s v="Cabecera Municipal"/>
    <s v="KAREN XIOMARA OVALLE MADRID"/>
    <s v="Alcalde Municipal"/>
    <s v="1878 97697 1903"/>
    <s v="076-2025"/>
    <s v="Computadora de Escritorio"/>
    <n v="2024"/>
    <s v="Pend."/>
    <s v="Taller de Computación"/>
    <n v="25"/>
    <n v="5325"/>
    <n v="133125"/>
    <s v="020-0-2024"/>
    <m/>
    <x v="1"/>
    <n v="25"/>
    <n v="0"/>
    <n v="25"/>
    <s v="VU 1324-2024 T4 "/>
  </r>
  <r>
    <n v="237"/>
    <d v="2025-03-18T00:00:00"/>
    <n v="2025"/>
    <x v="14"/>
    <s v="Zacapa "/>
    <s v="Cabecera Municipal"/>
    <s v="KAREN XIOMARA OVALLE MADRID"/>
    <s v="Alcalde Municipal"/>
    <s v="1878 97697 1903"/>
    <s v="076-2025"/>
    <s v="Proyector 3,400 Lumen"/>
    <n v="2024"/>
    <s v="Pend."/>
    <s v="Taller de Computación"/>
    <n v="1"/>
    <n v="3579"/>
    <n v="3579"/>
    <s v="020-0-2024"/>
    <m/>
    <x v="1"/>
    <n v="1"/>
    <n v="0"/>
    <n v="1"/>
    <s v="VU 1324-2024 T4 "/>
  </r>
  <r>
    <n v="238"/>
    <d v="2025-03-18T00:00:00"/>
    <n v="2025"/>
    <x v="14"/>
    <s v="Zacapa "/>
    <s v="Cabecera Municipal"/>
    <s v="KAREN XIOMARA OVALLE MADRID"/>
    <s v="Alcalde Municipal"/>
    <s v="1878 97697 1903"/>
    <s v="076-2025"/>
    <s v="Mesa Bipersonal Escolar"/>
    <n v="2023"/>
    <s v="Pend."/>
    <s v="Taller de Computación"/>
    <n v="13"/>
    <n v="1500"/>
    <n v="19500"/>
    <s v="024-0-2024"/>
    <m/>
    <x v="1"/>
    <n v="13"/>
    <n v="0"/>
    <n v="13"/>
    <s v="VU 1324-2024 T4 "/>
  </r>
  <r>
    <n v="239"/>
    <d v="2025-03-18T00:00:00"/>
    <n v="2025"/>
    <x v="14"/>
    <s v="Gualán"/>
    <s v="Cabecera Municipal"/>
    <s v="LUIS ALFREDO ORTEGA TOBAR"/>
    <s v="Alcalde Municipal"/>
    <s v="1573 32667 1904"/>
    <s v="077-2025"/>
    <s v="Computadora de Escritorio"/>
    <n v="2024"/>
    <s v="Pend."/>
    <s v="Taller de Computación"/>
    <n v="25"/>
    <n v="5325"/>
    <n v="133125"/>
    <s v="020-0-2024"/>
    <m/>
    <x v="1"/>
    <n v="25"/>
    <n v="0"/>
    <n v="25"/>
    <s v="VU 392-2025 T4 "/>
  </r>
  <r>
    <n v="240"/>
    <d v="2025-03-18T00:00:00"/>
    <n v="2025"/>
    <x v="14"/>
    <s v="Gualán"/>
    <s v="Cabecera Municipal"/>
    <s v="LUIS ALFREDO ORTEGA TOBAR"/>
    <s v="Alcalde Municipal"/>
    <s v="1573 32667 1904"/>
    <s v="077-2025"/>
    <s v="Proyector 3,400 Lumen"/>
    <n v="2024"/>
    <s v="Pend."/>
    <s v="Taller de Computación"/>
    <n v="1"/>
    <n v="3579"/>
    <n v="3579"/>
    <s v="020-0-2024"/>
    <m/>
    <x v="1"/>
    <n v="1"/>
    <n v="0"/>
    <n v="1"/>
    <s v="VU 392-2025 T4 "/>
  </r>
  <r>
    <n v="241"/>
    <d v="2025-03-18T00:00:00"/>
    <n v="2025"/>
    <x v="14"/>
    <s v="Gualán"/>
    <s v="Cabecera Municipal"/>
    <s v="LUIS ALFREDO ORTEGA TOBAR"/>
    <s v="Alcalde Municipal"/>
    <s v="1573 32667 1904"/>
    <s v="077-2025"/>
    <s v="Mesa Bipersonal Escolar"/>
    <n v="2023"/>
    <s v="Pend."/>
    <s v="Taller de Computación"/>
    <n v="13"/>
    <n v="1500"/>
    <n v="19500"/>
    <s v="024-0-2024"/>
    <m/>
    <x v="1"/>
    <n v="13"/>
    <n v="0"/>
    <n v="13"/>
    <s v="VU 392-2025 T4 "/>
  </r>
  <r>
    <n v="242"/>
    <d v="2025-03-20T00:00:00"/>
    <n v="2025"/>
    <x v="15"/>
    <s v="San Luis Jilotepeque"/>
    <s v="Aldea San Felipe"/>
    <s v="EDWIN IVÁN JACOME MONTOYA"/>
    <s v="Presidente del Consejo Comunitario de Desarrollo -COCODE-"/>
    <s v="2880 68467 2011"/>
    <s v="118-2025"/>
    <s v="Arroz De 10 Kilos"/>
    <n v="2024"/>
    <s v="Alimentos"/>
    <s v="Arroz"/>
    <n v="315"/>
    <n v="0"/>
    <n v="0"/>
    <s v="China Taiwan"/>
    <m/>
    <x v="0"/>
    <n v="157.5"/>
    <n v="0"/>
    <n v="157.5"/>
    <s v="675-2025"/>
  </r>
  <r>
    <n v="243"/>
    <d v="2025-03-20T00:00:00"/>
    <n v="2025"/>
    <x v="15"/>
    <s v="San Carlos Alzatate"/>
    <s v="Caserío Agua Zarca"/>
    <s v="FREDIN LIONARDO HERNÁNDEZ SANTIAGO"/>
    <s v="Representante Legal del Consejo Comunitario de Desarrollo -COCODE-"/>
    <s v="2947 87070 2105"/>
    <s v="119-2025"/>
    <s v="Arroz De 10 Kilos"/>
    <n v="2024"/>
    <s v="Alimentos"/>
    <s v="Arroz"/>
    <n v="252"/>
    <n v="0"/>
    <n v="0"/>
    <s v="China Taiwan"/>
    <m/>
    <x v="0"/>
    <n v="126"/>
    <n v="0"/>
    <n v="126"/>
    <s v="676-2025"/>
  </r>
  <r>
    <n v="244"/>
    <d v="2025-03-20T00:00:00"/>
    <n v="2025"/>
    <x v="15"/>
    <s v="Gobernación Departamental"/>
    <s v="Gobernación Departamental"/>
    <s v="BRENDA DEL CÁRMEN RAYMUNDO GUZMÁN"/>
    <s v="Gobernadora Departamental"/>
    <s v="2146 84075 2101"/>
    <s v="120-2025"/>
    <s v="Arroz De 10 Kilos"/>
    <n v="2024"/>
    <s v="Alimentos"/>
    <s v="Arroz"/>
    <n v="500"/>
    <n v="0"/>
    <n v="0"/>
    <s v="China Taiwan"/>
    <m/>
    <x v="0"/>
    <n v="250"/>
    <n v="0"/>
    <n v="250"/>
    <s v="677-2025"/>
  </r>
  <r>
    <n v="245"/>
    <d v="2025-03-21T00:00:00"/>
    <n v="2025"/>
    <x v="15"/>
    <s v="Jalapa"/>
    <s v="Aldea La Pastoría"/>
    <s v="HORACIO TRIGUEROS OCHOA"/>
    <s v="Presidente del Consejo Comunitario de Desarrollo -COCODE-"/>
    <s v="1777 55350 2101"/>
    <s v="121-2025"/>
    <s v="Arroz De 10 Kilos"/>
    <n v="2024"/>
    <s v="Alimentos"/>
    <s v="Arroz"/>
    <n v="433"/>
    <n v="0"/>
    <n v="0"/>
    <s v="China Taiwan"/>
    <m/>
    <x v="0"/>
    <n v="216.5"/>
    <n v="0"/>
    <n v="216.5"/>
    <s v="816-2025 A"/>
  </r>
  <r>
    <n v="246"/>
    <d v="2025-03-21T00:00:00"/>
    <n v="2025"/>
    <x v="8"/>
    <s v="Río Hondo"/>
    <s v="Río Hondo"/>
    <s v="OSCAR ERNESTO MATA"/>
    <s v="Alcalde Municipal"/>
    <s v="2518 52539 1903"/>
    <s v="122-2025"/>
    <s v="Arroz De 10 Kilos"/>
    <n v="2024"/>
    <s v="Alimentos"/>
    <s v="Arroz"/>
    <n v="900"/>
    <n v="0"/>
    <n v="0"/>
    <s v="China Taiwan"/>
    <m/>
    <x v="0"/>
    <n v="450"/>
    <n v="0"/>
    <n v="450"/>
    <s v="877-2025"/>
  </r>
  <r>
    <n v="247"/>
    <d v="2025-03-24T00:00:00"/>
    <n v="2025"/>
    <x v="13"/>
    <s v="Patulul"/>
    <s v="Colonia San Antonio"/>
    <s v="ALFONSO GÓMEZ FUNES"/>
    <s v="Presidente del Consejo Comunitario de Desarrollo -COCODE-"/>
    <s v="1675 61936 1001"/>
    <s v="123-2025"/>
    <s v="Arroz De 10 Kilos"/>
    <n v="2024"/>
    <s v="Alimentos"/>
    <s v="Arroz"/>
    <n v="900"/>
    <n v="0"/>
    <n v="0"/>
    <s v="China Taiwan"/>
    <m/>
    <x v="0"/>
    <n v="450"/>
    <n v="0"/>
    <n v="450"/>
    <s v="1172-2024"/>
  </r>
  <r>
    <n v="248"/>
    <d v="2025-03-24T00:00:00"/>
    <n v="2025"/>
    <x v="8"/>
    <s v="San Diego"/>
    <s v="San Diego"/>
    <s v="HUGO RENE VILLEDA PORTILLO"/>
    <s v="Alcalde Municipal"/>
    <s v="1699 70140 1908"/>
    <s v="124-2025"/>
    <s v="Ración Individual"/>
    <n v="2024"/>
    <s v="Alimentos"/>
    <s v="Ración Individual"/>
    <n v="300"/>
    <n v="200.58"/>
    <n v="60174.000000000007"/>
    <s v="013-0-2024"/>
    <m/>
    <x v="0"/>
    <n v="300"/>
    <n v="0"/>
    <n v="300"/>
    <s v="1007-2025"/>
  </r>
  <r>
    <n v="249"/>
    <d v="2025-03-24T00:00:00"/>
    <n v="2025"/>
    <x v="11"/>
    <s v="El Estor"/>
    <s v="Caserío Chinamilagro"/>
    <s v="RAUL ICÓ"/>
    <s v="Alcalde Auxiliar"/>
    <s v="2576 66850 1608"/>
    <s v="125-2025"/>
    <s v="Arroz De 10 Kilos"/>
    <n v="2024"/>
    <s v="Alimentos"/>
    <s v="Arroz"/>
    <n v="165"/>
    <n v="0"/>
    <n v="0"/>
    <s v="China Taiwan"/>
    <m/>
    <x v="0"/>
    <n v="82.5"/>
    <n v="0"/>
    <n v="82.5"/>
    <s v="027-2025"/>
  </r>
  <r>
    <n v="250"/>
    <d v="2025-03-24T00:00:00"/>
    <n v="2025"/>
    <x v="11"/>
    <s v="El Estor"/>
    <s v="Caserío Pombaaq"/>
    <s v="ARTURO CHOC"/>
    <s v="Alcalde Comunitario"/>
    <s v="2663 96925 1607"/>
    <s v="126-2025"/>
    <s v="Arroz De 10 Kilos"/>
    <n v="2024"/>
    <s v="Alimentos"/>
    <s v="Arroz"/>
    <n v="112"/>
    <n v="0"/>
    <n v="0"/>
    <s v="China Taiwan"/>
    <m/>
    <x v="0"/>
    <n v="56"/>
    <n v="0"/>
    <n v="56"/>
    <s v="019-2025"/>
  </r>
  <r>
    <n v="251"/>
    <d v="2025-03-24T00:00:00"/>
    <n v="2025"/>
    <x v="11"/>
    <s v="El Estor"/>
    <s v="Aldea Nuevo San Miguelito"/>
    <s v="PEDRO YAT COC"/>
    <s v="Alcalde Auxiliar"/>
    <s v="2711 62961 1607"/>
    <s v="127-2025"/>
    <s v="Arroz De 10 Kilos"/>
    <n v="2024"/>
    <s v="Alimentos"/>
    <s v="Arroz"/>
    <n v="108"/>
    <n v="0"/>
    <n v="0"/>
    <s v="China Taiwan"/>
    <m/>
    <x v="0"/>
    <n v="54"/>
    <n v="0"/>
    <n v="54"/>
    <s v="020-2025"/>
  </r>
  <r>
    <n v="252"/>
    <d v="2025-03-24T00:00:00"/>
    <n v="2025"/>
    <x v="11"/>
    <s v="El Estor"/>
    <s v="Caserío Chinapancala"/>
    <s v="JUAN TIUL CHÉ"/>
    <s v="Alcalde Auxiliar"/>
    <s v="2386 40892 1803"/>
    <s v="128-2025"/>
    <s v="Arroz De 10 Kilos"/>
    <n v="2024"/>
    <s v="Alimentos"/>
    <s v="Arroz"/>
    <n v="62"/>
    <n v="0"/>
    <n v="0"/>
    <s v="China Taiwan"/>
    <m/>
    <x v="0"/>
    <n v="31"/>
    <n v="0"/>
    <n v="31"/>
    <s v="023-2025"/>
  </r>
  <r>
    <n v="253"/>
    <d v="2025-03-24T00:00:00"/>
    <n v="2025"/>
    <x v="11"/>
    <s v="El Estor"/>
    <s v="Caserío Santa María Cotoxja"/>
    <s v="ALEJANDRO CAAL CAN"/>
    <s v="Alcalde Auxiliar"/>
    <s v="2414 48824 1803"/>
    <s v="129-2025"/>
    <s v="Arroz De 10 Kilos"/>
    <n v="2024"/>
    <s v="Alimentos"/>
    <s v="Arroz"/>
    <n v="25"/>
    <n v="0"/>
    <n v="0"/>
    <s v="China Taiwan"/>
    <m/>
    <x v="0"/>
    <n v="12.5"/>
    <n v="0"/>
    <n v="12.5"/>
    <s v="024-2025"/>
  </r>
  <r>
    <n v="254"/>
    <d v="2025-03-24T00:00:00"/>
    <n v="2025"/>
    <x v="11"/>
    <s v="El Estor"/>
    <s v="Aldea Sepur Zarco"/>
    <s v="JUAN CARLOS TIUL PÁ"/>
    <s v="Alcalde Auxiliar"/>
    <s v="2352 33889 1607"/>
    <s v="130-2025"/>
    <s v="Arroz De 10 Kilos"/>
    <n v="2024"/>
    <s v="Alimentos"/>
    <s v="Arroz"/>
    <n v="400"/>
    <n v="0"/>
    <n v="0"/>
    <s v="China Taiwan"/>
    <m/>
    <x v="0"/>
    <n v="200"/>
    <n v="0"/>
    <n v="200"/>
    <s v="028-2025"/>
  </r>
  <r>
    <n v="255"/>
    <d v="2025-03-24T00:00:00"/>
    <n v="2025"/>
    <x v="11"/>
    <s v="El Estor"/>
    <s v="Aldea Manguito I"/>
    <s v="JOSÉ QUIB CÚ"/>
    <s v="Alcalde Auxiliar"/>
    <s v="2606 51060 1803"/>
    <s v="131-2025"/>
    <s v="Arroz De 10 Kilos"/>
    <n v="2024"/>
    <s v="Alimentos"/>
    <s v="Arroz"/>
    <n v="209"/>
    <n v="0"/>
    <n v="0"/>
    <s v="China Taiwan"/>
    <m/>
    <x v="0"/>
    <n v="104.5"/>
    <n v="0"/>
    <n v="104.5"/>
    <s v="025-2025"/>
  </r>
  <r>
    <n v="256"/>
    <d v="2025-03-24T00:00:00"/>
    <n v="2025"/>
    <x v="9"/>
    <s v="Panzós"/>
    <s v="Aldea San Marcos"/>
    <s v="OSCAR RENÉ TUPIL"/>
    <s v="Coordinador del Consejo Comunitario de Desarrollo -COCODE-"/>
    <s v="2614 75894 1803"/>
    <s v="132-2025"/>
    <s v="Arroz De 10 Kilos"/>
    <n v="2024"/>
    <s v="Alimentos"/>
    <s v="Arroz"/>
    <n v="235"/>
    <n v="0"/>
    <n v="0"/>
    <s v="China Taiwan"/>
    <m/>
    <x v="0"/>
    <n v="117.5"/>
    <n v="0"/>
    <n v="117.5"/>
    <s v="021-2025"/>
  </r>
  <r>
    <n v="257"/>
    <d v="2025-03-24T00:00:00"/>
    <n v="2025"/>
    <x v="9"/>
    <s v="Panzós"/>
    <s v="Caserío Río Blanco"/>
    <s v="FEDERICO ICAL CAAL"/>
    <s v="Coordinador del Consejo Comunitario de Desarrollo -COCODE-"/>
    <s v="2239 14622 1607"/>
    <s v="133-2025"/>
    <s v="Arroz De 10 Kilos"/>
    <n v="2024"/>
    <s v="Alimentos"/>
    <s v="Arroz"/>
    <n v="107"/>
    <n v="0"/>
    <n v="0"/>
    <s v="China Taiwan"/>
    <m/>
    <x v="0"/>
    <n v="53.5"/>
    <n v="0"/>
    <n v="53.5"/>
    <s v="026-2025"/>
  </r>
  <r>
    <n v="258"/>
    <d v="2025-03-25T00:00:00"/>
    <n v="2025"/>
    <x v="16"/>
    <s v="Retalhuleu"/>
    <s v="Comunidad Santa Isabel, Vía la Verde"/>
    <s v="MARITZA YANES SANTOS"/>
    <s v="Presidenta del Consejo Comunitario de Desarrollo -COCODE-"/>
    <s v="1761 61740 0502"/>
    <s v="134-2025"/>
    <s v="Arroz De 10 Kilos"/>
    <n v="2024"/>
    <s v="Alimentos"/>
    <s v="Arroz"/>
    <n v="140"/>
    <n v="0"/>
    <n v="0"/>
    <s v="China Taiwan"/>
    <m/>
    <x v="0"/>
    <n v="70"/>
    <n v="0"/>
    <n v="70"/>
    <s v="085-2025"/>
  </r>
  <r>
    <n v="259"/>
    <d v="2025-03-25T00:00:00"/>
    <n v="2025"/>
    <x v="16"/>
    <s v="Retalhuleu"/>
    <s v="Lotificación Ketch"/>
    <s v="MARIANO RENÉ BUCHÍ GUARÉ"/>
    <s v="Presidente del Consejo Comunitario de Desarrollo -COCODE-"/>
    <s v="1918 67543 1019"/>
    <s v="135-2025"/>
    <s v="Arroz De 10 Kilos"/>
    <n v="2024"/>
    <s v="Alimentos"/>
    <s v="Arroz"/>
    <n v="152"/>
    <n v="0"/>
    <n v="0"/>
    <s v="China Taiwan"/>
    <m/>
    <x v="0"/>
    <n v="76"/>
    <n v="0"/>
    <n v="76"/>
    <s v="084-2025"/>
  </r>
  <r>
    <n v="260"/>
    <d v="2025-03-25T00:00:00"/>
    <n v="2025"/>
    <x v="16"/>
    <s v="Retalhuleu"/>
    <s v="Aldea las Cruces"/>
    <s v="YONY VILY DE LEÓN PÉREZ"/>
    <s v="Presidente del Consejo Comunitario de Desarrollo -COCODE-"/>
    <s v="2484 48250 1101"/>
    <s v="136-2025"/>
    <s v="Arroz De 10 Kilos"/>
    <n v="2024"/>
    <s v="Alimentos"/>
    <s v="Arroz"/>
    <n v="269"/>
    <n v="0"/>
    <n v="0"/>
    <s v="China Taiwan"/>
    <m/>
    <x v="0"/>
    <n v="134.5"/>
    <n v="0"/>
    <n v="134.5"/>
    <s v="089-2025"/>
  </r>
  <r>
    <n v="261"/>
    <d v="2025-03-25T00:00:00"/>
    <n v="2025"/>
    <x v="16"/>
    <s v="Retalhuleu"/>
    <s v="Cantón Vaquilito"/>
    <s v="CRISTOBAL AZAÑÓN AMBROSIA"/>
    <s v="Presidente del Consejo Comunitario de Desarrollo -COCODE-"/>
    <s v="1964 71494 1101"/>
    <s v="137-2025"/>
    <s v="Arroz De 10 Kilos"/>
    <n v="2024"/>
    <s v="Alimentos"/>
    <s v="Arroz"/>
    <n v="180"/>
    <n v="0"/>
    <n v="0"/>
    <s v="China Taiwan"/>
    <m/>
    <x v="0"/>
    <n v="90"/>
    <n v="0"/>
    <n v="90"/>
    <s v="090-2025"/>
  </r>
  <r>
    <n v="262"/>
    <d v="2025-03-25T00:00:00"/>
    <n v="2025"/>
    <x v="13"/>
    <s v="San Lorenzo"/>
    <s v="San Lorenzo"/>
    <s v="MANOLO ENRIQUE LAPOYEU GREGORIO"/>
    <s v="Alcalde Municipal"/>
    <s v="1715 96587 1001"/>
    <s v="138-2025"/>
    <s v="Arroz De 10 Kilos"/>
    <n v="2024"/>
    <s v="Alimentos"/>
    <s v="Arroz"/>
    <n v="500"/>
    <n v="0"/>
    <n v="0"/>
    <s v="China Taiwan"/>
    <m/>
    <x v="0"/>
    <n v="250"/>
    <n v="0"/>
    <n v="250"/>
    <s v="1126-2024"/>
  </r>
  <r>
    <n v="263"/>
    <d v="2025-03-25T00:00:00"/>
    <n v="2025"/>
    <x v="16"/>
    <s v="Retalhuleu"/>
    <s v="Cantón Candelaria Ayutía"/>
    <s v="CILA LILY BATRES DE LA ROSA DE DE LEÓN"/>
    <s v="Presidente del Consejo Comunitario de Desarrollo -COCODE-"/>
    <s v="1755 09301 1101"/>
    <s v="139-2025"/>
    <s v="Arroz De 10 Kilos"/>
    <n v="2024"/>
    <s v="Alimentos"/>
    <s v="Arroz"/>
    <n v="179"/>
    <n v="0"/>
    <n v="0"/>
    <s v="China Taiwan"/>
    <m/>
    <x v="0"/>
    <n v="89.5"/>
    <n v="0"/>
    <n v="89.5"/>
    <s v="091-2025"/>
  </r>
  <r>
    <n v="264"/>
    <d v="2025-03-25T00:00:00"/>
    <n v="2025"/>
    <x v="16"/>
    <s v="San Felipe"/>
    <s v="Caserío las Conchas"/>
    <s v="ALEJANDRO MEJÍA ALVAREZ"/>
    <s v="Representante Legal del Consejo Comunitario de Desarrollo -COCODE-"/>
    <s v="1613 44372 1105"/>
    <s v="140-2025"/>
    <s v="Arroz De 10 Kilos"/>
    <n v="2024"/>
    <s v="Alimentos"/>
    <s v="Arroz"/>
    <n v="300"/>
    <n v="0"/>
    <n v="0"/>
    <s v="China Taiwan"/>
    <m/>
    <x v="0"/>
    <n v="150"/>
    <n v="0"/>
    <n v="150"/>
    <s v="093-2025"/>
  </r>
  <r>
    <n v="265"/>
    <d v="2025-03-25T00:00:00"/>
    <n v="2025"/>
    <x v="16"/>
    <s v="San Felipe"/>
    <s v="Comunidad Ortíz Candelaría"/>
    <s v="SANDRA MARIVEL HERRERA"/>
    <s v="Presidente del Consejo Comunitario de Desarrollo -COCODE-"/>
    <s v="2596 49791 1105"/>
    <s v="141-2025"/>
    <s v="Arroz De 10 Kilos"/>
    <n v="2024"/>
    <s v="Alimentos"/>
    <s v="Arroz"/>
    <n v="300"/>
    <n v="0"/>
    <n v="0"/>
    <s v="China Taiwan"/>
    <m/>
    <x v="0"/>
    <n v="150"/>
    <n v="0"/>
    <n v="150"/>
    <s v="094-2025"/>
  </r>
  <r>
    <n v="266"/>
    <d v="2025-03-25T00:00:00"/>
    <n v="2025"/>
    <x v="16"/>
    <s v="San Felipe"/>
    <s v="Caserío Nuevo Pomarrosal"/>
    <s v="CLEILY YUCELA PELICÓ MATÍAS"/>
    <s v="Presidenta del Consejo Comunitario de Desarrollo -COCODE-"/>
    <s v="1581 75573 0919"/>
    <s v="142-2025"/>
    <s v="Arroz De 10 Kilos"/>
    <n v="2024"/>
    <s v="Alimentos"/>
    <s v="Arroz"/>
    <n v="300"/>
    <n v="0"/>
    <n v="0"/>
    <s v="China Taiwan"/>
    <m/>
    <x v="0"/>
    <n v="150"/>
    <n v="0"/>
    <n v="150"/>
    <s v="095-2025"/>
  </r>
  <r>
    <n v="267"/>
    <d v="2025-03-25T00:00:00"/>
    <n v="2025"/>
    <x v="13"/>
    <s v="San José la Máquina"/>
    <s v="San José la Máquina"/>
    <s v="CANDIDO VILLAGRÁN PASCUAL AVALOS"/>
    <s v="Alcalde Municipal"/>
    <s v="2496 93542 1002"/>
    <s v="143-2025"/>
    <s v="Arroz De 10 Kilos"/>
    <n v="2024"/>
    <s v="Alimentos"/>
    <s v="Arroz"/>
    <n v="700"/>
    <n v="0"/>
    <n v="0"/>
    <s v="China Taiwan"/>
    <m/>
    <x v="0"/>
    <n v="350"/>
    <n v="0"/>
    <n v="350"/>
    <s v="1075-2024_x000a_1594-2024"/>
  </r>
  <r>
    <n v="268"/>
    <d v="2025-03-25T00:00:00"/>
    <n v="2025"/>
    <x v="13"/>
    <s v="Santo Domingo Suchitepéquez"/>
    <s v="Aldea Bolivia"/>
    <s v="JOSE NOLBERTO PAZ VELÁSQUEZ"/>
    <s v="Presidente del Consejo Comunitario de Desarrollo -COCODE-"/>
    <s v="2747 79439 1006"/>
    <s v="144-2025"/>
    <s v="Arroz De 10 Kilos"/>
    <n v="2024"/>
    <s v="Alimentos"/>
    <s v="Arroz"/>
    <n v="500"/>
    <n v="0"/>
    <n v="0"/>
    <s v="China Taiwan"/>
    <m/>
    <x v="0"/>
    <n v="250"/>
    <n v="0"/>
    <n v="250"/>
    <s v="1588-2024"/>
  </r>
  <r>
    <n v="269"/>
    <d v="2025-03-25T00:00:00"/>
    <n v="2025"/>
    <x v="13"/>
    <s v="Santo Domingo Suchitepéquez"/>
    <s v="Comunidad Agraria Willy Woods"/>
    <s v="NORMA MARITZA SOCOP CAC DE HERNÁNDEZ"/>
    <s v="Presidente del Consejo Comunitario de Desarrollo -COCODE-"/>
    <s v="1919 44874 1006"/>
    <s v="145-2025"/>
    <s v="Arroz De 10 Kilos"/>
    <n v="2024"/>
    <s v="Alimentos"/>
    <s v="Arroz"/>
    <n v="500"/>
    <n v="0"/>
    <n v="0"/>
    <s v="China Taiwan"/>
    <m/>
    <x v="0"/>
    <n v="250"/>
    <n v="0"/>
    <n v="250"/>
    <s v="1589-2024"/>
  </r>
  <r>
    <n v="270"/>
    <d v="2025-03-26T00:00:00"/>
    <n v="2025"/>
    <x v="13"/>
    <s v="Chicacao"/>
    <s v="Caserío el Rancho, Aldea Nahualate"/>
    <s v="CARLOS ARTURO RAMOS"/>
    <s v="Representante de -COCODE-"/>
    <s v="2696 97934 1013"/>
    <s v="146-2025"/>
    <s v="Arroz De 10 Kilos"/>
    <n v="2024"/>
    <s v="Alimentos"/>
    <s v="Arroz"/>
    <n v="227"/>
    <n v="0"/>
    <n v="0"/>
    <s v="China Taiwan"/>
    <m/>
    <x v="0"/>
    <n v="113.5"/>
    <n v="0"/>
    <n v="113.5"/>
    <s v="004-2025"/>
  </r>
  <r>
    <n v="271"/>
    <d v="2025-03-26T00:00:00"/>
    <n v="2025"/>
    <x v="13"/>
    <s v="Chicacao"/>
    <s v="Sector Doña Lola"/>
    <s v="JOSE MARÍA ROJCHE ALVARADO"/>
    <s v="Representante de -COCODE-"/>
    <s v="1895 41555 1011"/>
    <s v="147-2025"/>
    <s v="Arroz De 10 Kilos"/>
    <n v="2024"/>
    <s v="Alimentos"/>
    <s v="Arroz"/>
    <n v="50"/>
    <n v="0"/>
    <n v="0"/>
    <s v="China Taiwan"/>
    <m/>
    <x v="0"/>
    <n v="25"/>
    <n v="0"/>
    <n v="25"/>
    <s v="001-2025"/>
  </r>
  <r>
    <n v="272"/>
    <d v="2025-03-26T00:00:00"/>
    <n v="2025"/>
    <x v="13"/>
    <s v="Chicacao"/>
    <s v="Caserío Agua Santa"/>
    <s v="JOSÉ RALÓN UTUY"/>
    <s v="Representante de -COCODE-"/>
    <s v="2708 81093 1013"/>
    <s v="148-2025"/>
    <s v="Arroz De 10 Kilos"/>
    <n v="2024"/>
    <s v="Alimentos"/>
    <s v="Arroz"/>
    <n v="61"/>
    <n v="0"/>
    <n v="0"/>
    <s v="China Taiwan"/>
    <m/>
    <x v="0"/>
    <n v="30.5"/>
    <n v="0"/>
    <n v="30.5"/>
    <s v="006-2025"/>
  </r>
  <r>
    <n v="273"/>
    <d v="2025-03-26T00:00:00"/>
    <n v="2025"/>
    <x v="13"/>
    <s v="Chicacao"/>
    <s v="Cantón Central, Aldea San Pedro Cutzán"/>
    <s v="JUAN PUAC GONZÁLEZ"/>
    <s v="Presidente del Consejo Comunitario de Desarrollo -COCODE-"/>
    <s v="2457 18974 1013"/>
    <s v="149-2025"/>
    <s v="Arroz De 10 Kilos"/>
    <n v="2024"/>
    <s v="Alimentos"/>
    <s v="Arroz"/>
    <n v="223"/>
    <n v="0"/>
    <n v="0"/>
    <s v="China Taiwan"/>
    <m/>
    <x v="0"/>
    <n v="111.5"/>
    <n v="0"/>
    <n v="111.5"/>
    <s v="005-2025"/>
  </r>
  <r>
    <n v="274"/>
    <d v="2025-03-26T00:00:00"/>
    <n v="2025"/>
    <x v="13"/>
    <s v="Chicacao"/>
    <s v="Aldea San Pedro Cutzán"/>
    <s v="ANTONIO CORTEZ"/>
    <s v="Presidente del Consejo Comunitario de Desarrollo -COCODE-"/>
    <s v="1875 87558 1013"/>
    <s v="150-2025"/>
    <s v="Arroz De 10 Kilos"/>
    <n v="2024"/>
    <s v="Alimentos"/>
    <s v="Arroz"/>
    <n v="150"/>
    <n v="0"/>
    <n v="0"/>
    <s v="China Taiwan"/>
    <m/>
    <x v="0"/>
    <n v="75"/>
    <n v="0"/>
    <n v="75"/>
    <s v="002-2025"/>
  </r>
  <r>
    <n v="275"/>
    <d v="2025-03-26T00:00:00"/>
    <n v="2025"/>
    <x v="16"/>
    <s v="San Andrés Villa Seca"/>
    <s v="Cantón Pajales Anexo dos (2)"/>
    <s v="CAMILO AJANEL JACINTO"/>
    <s v="Presidente del Consejo Comunitario de Desarrollo -COCODE-"/>
    <s v="1678 17337 1106"/>
    <s v="152-2025"/>
    <s v="Arroz De 10 Kilos"/>
    <n v="2024"/>
    <s v="Alimentos"/>
    <s v="Arroz"/>
    <n v="207"/>
    <n v="0"/>
    <n v="0"/>
    <s v="China Taiwan"/>
    <m/>
    <x v="0"/>
    <n v="103.5"/>
    <n v="0"/>
    <n v="103.5"/>
    <s v="1550-2024"/>
  </r>
  <r>
    <n v="276"/>
    <d v="2025-03-26T00:00:00"/>
    <n v="2025"/>
    <x v="16"/>
    <s v="Santa Cruz Mulua"/>
    <s v="Aldea San Vicente Boxomá"/>
    <s v="ELMER ROBERTO PELICÓ PÉREZ"/>
    <s v="Presidente del Consejo Comunitario de Desarrollo -COCODE-"/>
    <s v="3587 53066 1103"/>
    <s v="153-2025"/>
    <s v="Arroz De 10 Kilos"/>
    <n v="2024"/>
    <s v="Alimentos"/>
    <s v="Arroz"/>
    <n v="224"/>
    <n v="0"/>
    <n v="0"/>
    <s v="China Taiwan"/>
    <m/>
    <x v="0"/>
    <n v="112"/>
    <n v="0"/>
    <n v="112"/>
    <s v="1557-2024"/>
  </r>
  <r>
    <n v="277"/>
    <d v="2025-03-26T00:00:00"/>
    <n v="2025"/>
    <x v="16"/>
    <s v="Santa Cruz Mulua"/>
    <s v="Sector Soloman, Aldea Xula"/>
    <s v="MANUEL MORALES QUICH"/>
    <s v="Presidente del Consejo Comunitario de Desarrollo -COCODE-"/>
    <s v="2586 91182 1102"/>
    <s v="154-2025"/>
    <s v="Arroz De 10 Kilos"/>
    <n v="2024"/>
    <s v="Alimentos"/>
    <s v="Arroz"/>
    <n v="224"/>
    <n v="0"/>
    <n v="0"/>
    <s v="China Taiwan"/>
    <m/>
    <x v="0"/>
    <n v="112"/>
    <n v="0"/>
    <n v="112"/>
    <s v="1553-2024"/>
  </r>
  <r>
    <n v="278"/>
    <d v="2025-03-26T00:00:00"/>
    <n v="2025"/>
    <x v="16"/>
    <s v="Retalhuleu"/>
    <s v="Cantón Dolores zona seis (6)"/>
    <s v="CARMEN MARÍA MENESES GARCÍA DE ALEJOS"/>
    <s v="Presidente del Consejo Comunitario de Desarrollo -COCODE-"/>
    <s v="1854 75205 1101"/>
    <s v="155-2025"/>
    <s v="Arroz De 10 Kilos"/>
    <n v="2024"/>
    <s v="Alimentos"/>
    <s v="Arroz"/>
    <n v="219"/>
    <n v="0"/>
    <n v="0"/>
    <s v="China Taiwan"/>
    <m/>
    <x v="0"/>
    <n v="109.5"/>
    <n v="0"/>
    <n v="109.5"/>
    <s v="088-2025"/>
  </r>
  <r>
    <n v="279"/>
    <d v="2025-03-26T00:00:00"/>
    <n v="2025"/>
    <x v="13"/>
    <s v="Patulul"/>
    <s v="Patulul"/>
    <s v="CARLOS GUSTAVO PÉREZ CRISPÍN"/>
    <s v="Alcalde Municipal"/>
    <s v="1812 32693 1001"/>
    <s v="156-2025"/>
    <s v="Arroz De 10 Kilos"/>
    <n v="2024"/>
    <s v="Alimentos"/>
    <s v="Arroz"/>
    <n v="300"/>
    <n v="0"/>
    <n v="0"/>
    <s v="China Taiwan"/>
    <m/>
    <x v="0"/>
    <n v="150"/>
    <n v="0"/>
    <n v="150"/>
    <s v="1125-2024"/>
  </r>
  <r>
    <n v="280"/>
    <d v="2025-03-26T00:00:00"/>
    <n v="2025"/>
    <x v="13"/>
    <s v="Santo Domingo Suchitepéquez"/>
    <s v="Parcelamiento la Esperanza"/>
    <s v="SANDRA MARIVEL MARROQUÍN LÓPEZ"/>
    <s v="Vicepresidenta del Consejo Comunitario de Desarrollo -COCODE-"/>
    <s v="1631 29428 1002"/>
    <s v="157-2025"/>
    <s v="Arroz De 10 Kilos"/>
    <n v="2024"/>
    <s v="Alimentos"/>
    <s v="Arroz"/>
    <n v="289"/>
    <n v="0"/>
    <n v="0"/>
    <s v="China Taiwan"/>
    <m/>
    <x v="0"/>
    <n v="144.5"/>
    <n v="0"/>
    <n v="144.5"/>
    <s v="003-2025"/>
  </r>
  <r>
    <n v="281"/>
    <d v="2025-03-26T00:00:00"/>
    <n v="2025"/>
    <x v="16"/>
    <s v="San Andrés Villa Seca"/>
    <s v="Comunidad Línea C-16 al Salamá Agua Dulce"/>
    <s v="EDGAR ARTEMIO HERNÁNDEZ CHAN"/>
    <s v="Presidente del Consejo Comunitario de Desarrollo -COCODE-"/>
    <s v="1849 68941 1002"/>
    <s v="158-2025"/>
    <s v="Arroz De 10 Kilos"/>
    <n v="2024"/>
    <s v="Alimentos"/>
    <s v="Arroz"/>
    <n v="160"/>
    <n v="0"/>
    <n v="0"/>
    <s v="China Taiwan"/>
    <m/>
    <x v="0"/>
    <n v="80"/>
    <n v="0"/>
    <n v="80"/>
    <s v="877-2024"/>
  </r>
  <r>
    <n v="282"/>
    <d v="2025-03-26T00:00:00"/>
    <n v="2025"/>
    <x v="16"/>
    <s v="San Andrés Villa Seca"/>
    <s v="Comunidad Cantón Pajales Sector SIS"/>
    <s v="JOSÉ MIGUEL SANCHEZ LOPEZ"/>
    <s v="Presidente del Consejo Comunitario de Desarrollo -COCODE-"/>
    <s v="1646 44032 1002"/>
    <s v="159-2025"/>
    <s v="Arroz De 10 Kilos"/>
    <n v="2024"/>
    <s v="Alimentos"/>
    <s v="Arroz"/>
    <n v="99"/>
    <n v="0"/>
    <n v="0"/>
    <s v="China Taiwan"/>
    <m/>
    <x v="0"/>
    <n v="49.5"/>
    <n v="0"/>
    <n v="49.5"/>
    <s v="876-2024"/>
  </r>
  <r>
    <n v="283"/>
    <d v="2025-03-26T00:00:00"/>
    <n v="2025"/>
    <x v="16"/>
    <s v="San Andrés Villa Seca"/>
    <s v="Comunidad Aldea el Olvido"/>
    <s v="WILSON REVOLORIO FLORES"/>
    <s v="Presidente del Consejo Comunitario de Desarrollo -COCODE-"/>
    <s v="1806 66401 0506"/>
    <s v="160-2025"/>
    <s v="Arroz De 10 Kilos"/>
    <n v="2024"/>
    <s v="Alimentos"/>
    <s v="Arroz"/>
    <n v="77"/>
    <n v="0"/>
    <n v="0"/>
    <s v="China Taiwan"/>
    <m/>
    <x v="0"/>
    <n v="38.5"/>
    <n v="0"/>
    <n v="38.5"/>
    <s v="860-2024"/>
  </r>
  <r>
    <n v="284"/>
    <d v="2025-03-26T00:00:00"/>
    <n v="2025"/>
    <x v="16"/>
    <s v="San Andrés Villa Seca"/>
    <s v="Comunidad Línea C-14 El Corcho"/>
    <s v="ESWIN RAMIREZ HERRERA"/>
    <s v="Presidente del Consejo Comunitario de Desarrollo -COCODE-"/>
    <s v="1792 36067 1101"/>
    <s v="161-2025"/>
    <s v="Arroz De 10 Kilos"/>
    <n v="2024"/>
    <s v="Alimentos"/>
    <s v="Arroz"/>
    <n v="220"/>
    <n v="0"/>
    <n v="0"/>
    <s v="China Taiwan"/>
    <m/>
    <x v="0"/>
    <n v="110"/>
    <n v="0"/>
    <n v="110"/>
    <s v="859-2024"/>
  </r>
  <r>
    <n v="285"/>
    <d v="2025-03-26T00:00:00"/>
    <n v="2025"/>
    <x v="16"/>
    <s v="San Andrés Villa Seca"/>
    <s v="Comunidad Línea C-12 Güiscoyol"/>
    <s v="OSCAR RIZ BARRERA"/>
    <s v="Presidente del Consejo Comunitario de Desarrollo -COCODE-"/>
    <s v="3493 99611 1106"/>
    <s v="169-2025"/>
    <s v="Arroz De 10 Kilos"/>
    <n v="2024"/>
    <s v="Alimentos"/>
    <s v="Arroz"/>
    <n v="198"/>
    <n v="0"/>
    <n v="0"/>
    <s v="China Taiwan"/>
    <m/>
    <x v="0"/>
    <n v="99"/>
    <n v="0"/>
    <n v="99"/>
    <s v="857-2024"/>
  </r>
  <r>
    <n v="286"/>
    <d v="2025-03-26T00:00:00"/>
    <n v="2025"/>
    <x v="16"/>
    <s v="San Andrés Villa Seca"/>
    <s v="Comunidad Línea C-14 Salamá Eje"/>
    <s v="SAMUEL CATALAN BETHANCOURT"/>
    <s v="Presidente del Consejo Comunitario de Desarrollo -COCODE-"/>
    <s v="2677 64502 1106"/>
    <s v="170-2025"/>
    <s v="Arroz De 10 Kilos"/>
    <n v="2024"/>
    <s v="Alimentos"/>
    <s v="Arroz"/>
    <n v="260"/>
    <n v="0"/>
    <n v="0"/>
    <s v="China Taiwan"/>
    <m/>
    <x v="0"/>
    <n v="130"/>
    <n v="0"/>
    <n v="130"/>
    <s v="855-2024"/>
  </r>
  <r>
    <n v="287"/>
    <d v="2025-03-26T00:00:00"/>
    <n v="2025"/>
    <x v="16"/>
    <s v="San Andrés Villa Seca"/>
    <s v="Comunidad Línea C-10 al Samalá"/>
    <s v="AURELIO PERUCH VICENTE"/>
    <s v="Presidente del Consejo Comunitario de Desarrollo -COCODE-"/>
    <s v="1726 60017 0805"/>
    <s v="171-2025"/>
    <s v="Arroz De 10 Kilos"/>
    <n v="2024"/>
    <s v="Alimentos"/>
    <s v="Arroz"/>
    <n v="130"/>
    <n v="0"/>
    <n v="0"/>
    <s v="China Taiwan"/>
    <m/>
    <x v="0"/>
    <n v="65"/>
    <n v="0"/>
    <n v="65"/>
    <s v="854-2024"/>
  </r>
  <r>
    <n v="288"/>
    <d v="2025-03-26T00:00:00"/>
    <n v="2025"/>
    <x v="16"/>
    <s v="San Andrés Villa Seca"/>
    <s v="Comunidad Línea C-8 Polígono siete (7)"/>
    <s v="WALTER ALFONSO SALZA TUPUL"/>
    <s v="Presidente del Consejo Comunitario de Desarrollo -COCODE-"/>
    <s v="1718 86593 1001"/>
    <s v="172-2025"/>
    <s v="Arroz De 10 Kilos"/>
    <n v="2024"/>
    <s v="Alimentos"/>
    <s v="Arroz"/>
    <n v="46"/>
    <n v="0"/>
    <n v="0"/>
    <s v="China Taiwan"/>
    <m/>
    <x v="0"/>
    <n v="23"/>
    <n v="0"/>
    <n v="23"/>
    <s v="858-2024"/>
  </r>
  <r>
    <n v="289"/>
    <d v="2025-03-26T00:00:00"/>
    <n v="2025"/>
    <x v="16"/>
    <s v="San Andrés Villa Seca"/>
    <s v="Comunidad Línea C-8"/>
    <s v="AMANDA CARDOZA DE LEÓN DE ESTRADA"/>
    <s v="Presidente del Consejo Comunitario de Desarrollo -COCODE-"/>
    <s v="1721 31898 0506"/>
    <s v="173-2025"/>
    <s v="Arroz De 10 Kilos"/>
    <n v="2024"/>
    <s v="Alimentos"/>
    <s v="Arroz"/>
    <n v="101"/>
    <n v="0"/>
    <n v="0"/>
    <s v="China Taiwan"/>
    <m/>
    <x v="0"/>
    <n v="50.5"/>
    <n v="0"/>
    <n v="50.5"/>
    <s v="856-2024"/>
  </r>
  <r>
    <n v="290"/>
    <d v="2025-03-26T00:00:00"/>
    <n v="2025"/>
    <x v="13"/>
    <s v="Patulul"/>
    <s v="Colonia Santa Luisa"/>
    <s v="VICENTE ZAPALÚ"/>
    <s v="Presidente del Consejo Comunitario de Desarrollo -COCODE-"/>
    <s v="1968 06194 1014"/>
    <s v="174-2025"/>
    <s v="Arroz De 10 Kilos"/>
    <n v="2024"/>
    <s v="Alimentos"/>
    <s v="Arroz"/>
    <n v="98"/>
    <n v="0"/>
    <n v="0"/>
    <s v="China Taiwan"/>
    <m/>
    <x v="0"/>
    <n v="49"/>
    <n v="0"/>
    <n v="49"/>
    <s v="1092-2024"/>
  </r>
  <r>
    <n v="291"/>
    <d v="2025-03-26T00:00:00"/>
    <n v="2025"/>
    <x v="16"/>
    <s v="Champerico"/>
    <s v="Comunidad Brisas del Mar"/>
    <s v="GILBERTO LÓPEZ LÓPEZ"/>
    <s v="Presidente del Consejo Comunitario de Desarrollo -COCODE-"/>
    <s v="2184 65513 1108"/>
    <s v="175-2025"/>
    <s v="Arroz De 10 Kilos"/>
    <n v="2024"/>
    <s v="Alimentos"/>
    <s v="Arroz"/>
    <n v="84"/>
    <n v="0"/>
    <n v="0"/>
    <s v="China Taiwan"/>
    <m/>
    <x v="0"/>
    <n v="42"/>
    <n v="0"/>
    <n v="42"/>
    <s v="1549-2024"/>
  </r>
  <r>
    <n v="292"/>
    <d v="2025-03-28T00:00:00"/>
    <n v="2025"/>
    <x v="13"/>
    <s v="Santo Domingo Suchitepéquez"/>
    <s v="Comunidad Agraria Willy Woods"/>
    <s v="NORMA MARITZA SOCOP CAC DE HERNÁNDEZ"/>
    <s v="Presidente del Consejo Comunitario de Desarrollo -COCODE-"/>
    <s v="1919 44874 1006"/>
    <s v="176-2025"/>
    <s v="Arroz De 10 Kilos"/>
    <n v="2024"/>
    <s v="Alimentos"/>
    <s v="Arroz"/>
    <n v="500"/>
    <n v="0"/>
    <n v="0"/>
    <s v="China Taiwan"/>
    <m/>
    <x v="0"/>
    <n v="250"/>
    <n v="0"/>
    <n v="250"/>
    <s v="1589-2024"/>
  </r>
  <r>
    <n v="293"/>
    <d v="2025-03-28T00:00:00"/>
    <n v="2025"/>
    <x v="13"/>
    <s v="Santo Domingo Suchitepéquez"/>
    <s v="Comunidad Nueva Victoria la Baraña"/>
    <s v="OSBALDO MENDEZ ROMERO"/>
    <s v="Presidente del Consejo Comunitario de Desarrollo -COCODE-"/>
    <s v="1670 03542 0909"/>
    <s v="177-2025"/>
    <s v="Arroz De 10 Kilos"/>
    <n v="2024"/>
    <s v="Alimentos"/>
    <s v="Arroz"/>
    <n v="1000"/>
    <n v="0"/>
    <n v="0"/>
    <s v="China Taiwan"/>
    <m/>
    <x v="0"/>
    <n v="500"/>
    <n v="0"/>
    <n v="500"/>
    <s v="1590-2024"/>
  </r>
  <r>
    <n v="294"/>
    <d v="2025-03-20T00:00:00"/>
    <n v="2025"/>
    <x v="10"/>
    <s v="Dirección Departamental de Educación"/>
    <s v="Dirección Departamental de Educación"/>
    <s v="JUAN ABELINO CHAVALOC YAX"/>
    <s v="Director Ejecutivo IV"/>
    <s v="1942 59803 0801"/>
    <s v="078-2025"/>
    <s v="Pizarra Módulo Educacional"/>
    <n v="2024"/>
    <s v="Mobiliario Escolar"/>
    <s v="Mobiliario Escolar"/>
    <n v="22"/>
    <n v="1200"/>
    <n v="26400"/>
    <s v="CD-069-2024/JB"/>
    <m/>
    <x v="1"/>
    <n v="158"/>
    <n v="0"/>
    <n v="158"/>
    <s v="DIPLAN-FE-10,617-2024"/>
  </r>
  <r>
    <n v="295"/>
    <d v="2025-03-27T00:00:00"/>
    <n v="2025"/>
    <x v="17"/>
    <s v="Sololá"/>
    <s v="del Sector IV, Caserío la Fe, Aldea Pujujil II"/>
    <s v="LUCAS JULAJUJ XEP"/>
    <s v="Presidente del Comité de Mejoramiento de Camino"/>
    <s v="2568 86865 0701"/>
    <s v="080-2025"/>
    <s v="Adoquin"/>
    <n v="2024"/>
    <s v="Red Vial"/>
    <s v="Adoquin"/>
    <n v="15000"/>
    <n v="4.7"/>
    <n v="70500"/>
    <s v="048-0-2024"/>
    <m/>
    <x v="1"/>
    <n v="50"/>
    <n v="0"/>
    <n v="50"/>
    <s v="761-2024"/>
  </r>
  <r>
    <n v="296"/>
    <d v="2025-03-27T00:00:00"/>
    <n v="2025"/>
    <x v="17"/>
    <s v="Nahualá"/>
    <s v="Caserío Pajocá, Aldea Xojolá"/>
    <s v="MANUEL GUACHIAC MAS"/>
    <s v="Presidente del Consejo Comunitario de Desarrollo -COCODE-"/>
    <s v="1709 91741 0705"/>
    <s v="081-2025"/>
    <s v="Adoquin"/>
    <n v="2024"/>
    <s v="Red Vial"/>
    <s v="Adoquin"/>
    <n v="15000"/>
    <n v="4.7"/>
    <n v="70500"/>
    <s v="048-0-2024"/>
    <m/>
    <x v="1"/>
    <n v="50"/>
    <n v="0"/>
    <n v="50"/>
    <s v="754-2024"/>
  </r>
  <r>
    <n v="297"/>
    <d v="2025-03-27T00:00:00"/>
    <n v="2025"/>
    <x v="17"/>
    <s v="Sololá"/>
    <s v="Caserío San Buenaventura de la Aldea Pixabaj"/>
    <s v="MOISES RAFAEL JULAJUJ TUY"/>
    <s v="Presidente del Consejo Comunitario de Desarrollo -COCODE-"/>
    <s v="2067 78759 0701"/>
    <s v="082-2025"/>
    <s v="Tubo Diámetro 2 Plg X 6 Metros"/>
    <n v="2024"/>
    <s v="Agua Potable"/>
    <s v="Tubería"/>
    <n v="200"/>
    <n v="94.39"/>
    <n v="18878"/>
    <s v="018-0-2024"/>
    <n v="23443138"/>
    <x v="1"/>
    <n v="20"/>
    <n v="0"/>
    <n v="20"/>
    <s v="541-2024"/>
  </r>
  <r>
    <n v="298"/>
    <d v="2025-03-27T00:00:00"/>
    <n v="2025"/>
    <x v="17"/>
    <s v="Sololá"/>
    <s v="Caserío Central, Aldea Los Encuentros"/>
    <s v="LUCAS CHUMIL CASTRO"/>
    <s v="Presidente del Consejo Comunitario de Desarrollo -COCODE-"/>
    <s v="1772 77653 0701"/>
    <s v="083-2025"/>
    <s v="Tubo Diámetro 2 Plg X 6 Metros"/>
    <n v="2024"/>
    <s v="Agua Potable"/>
    <s v="Tubería"/>
    <n v="224"/>
    <n v="94.39"/>
    <n v="21143.360000000001"/>
    <s v="018-0-2024"/>
    <n v="23443138"/>
    <x v="1"/>
    <n v="22.4"/>
    <n v="0"/>
    <n v="22.4"/>
    <s v="539-2024"/>
  </r>
  <r>
    <n v="299"/>
    <d v="2025-03-27T00:00:00"/>
    <n v="2025"/>
    <x v="17"/>
    <s v="Sololá"/>
    <s v="Caserío Los Yaxón de la Aldea Chaquijyá"/>
    <s v="WALBERTO CUY SOLARES"/>
    <s v="Presidente del Comité de Miniriego El Buen Sembrador"/>
    <s v="1668 64781 0701"/>
    <s v="084-2025"/>
    <s v="Tubo Diámetro 2 Plg X 6 Metros"/>
    <n v="2024"/>
    <s v="Agua Potable"/>
    <s v="Tubería"/>
    <n v="250"/>
    <n v="94.39"/>
    <n v="23597.5"/>
    <s v="018-0-2024"/>
    <n v="23443138"/>
    <x v="1"/>
    <n v="25"/>
    <n v="0"/>
    <n v="25"/>
    <s v="542-2024"/>
  </r>
  <r>
    <n v="300"/>
    <d v="2025-03-27T00:00:00"/>
    <n v="2025"/>
    <x v="17"/>
    <s v="Sololá"/>
    <s v="Caserío Guadalupana, Aldea Chaquijyá"/>
    <s v="SANTOS ROQUEL COSIGUÁ"/>
    <s v="Presidente del Consejo Comunitario de Desarrollo -COCODE-"/>
    <s v="1666 39044 0701"/>
    <s v="085-2025"/>
    <s v="Tubo Diámetro 2 Plg X 6 Metros"/>
    <n v="2024"/>
    <s v="Agua Potable"/>
    <s v="Tubería"/>
    <n v="425"/>
    <n v="94.39"/>
    <n v="40115.75"/>
    <s v="018-0-2024"/>
    <n v="23443138"/>
    <x v="1"/>
    <n v="42.5"/>
    <n v="0"/>
    <n v="42.5"/>
    <s v="544-2024"/>
  </r>
  <r>
    <n v="301"/>
    <d v="2025-03-27T00:00:00"/>
    <n v="2025"/>
    <x v="17"/>
    <s v="Sololá"/>
    <s v="Caserío La Fé, Aldea Pujujil II"/>
    <s v="LORENZO JULAJUJ YAXÓN"/>
    <s v="Presidente del Consejo Comunitario de Desarrollo -COCODE-"/>
    <s v="1771 81125 0701"/>
    <s v="086-2025"/>
    <s v="Tubo Diámetro 2 Plg X 6 Metros"/>
    <n v="2024"/>
    <s v="Agua Potable"/>
    <s v="Tubería"/>
    <n v="110"/>
    <n v="94.39"/>
    <n v="10382.9"/>
    <s v="018-0-2024"/>
    <n v="23443138"/>
    <x v="1"/>
    <n v="11"/>
    <n v="0"/>
    <n v="11"/>
    <s v="450-2024"/>
  </r>
  <r>
    <n v="302"/>
    <d v="2025-03-27T00:00:00"/>
    <n v="2025"/>
    <x v="17"/>
    <s v="Sololá"/>
    <s v="Caserío La Fé, Aldea Pujujil II"/>
    <s v="LORENZO JULAJUJ YAXÓN"/>
    <s v="Presidente del Consejo Comunitario de Desarrollo -COCODE-"/>
    <s v="1771 81125 0701"/>
    <s v="086-2025"/>
    <s v="Tubo PVC Blanco Diametro 1 PLG X LRG 6 MTS"/>
    <n v="2023"/>
    <s v="Agua Potable"/>
    <s v="Tubería"/>
    <n v="200"/>
    <n v="65"/>
    <n v="13000"/>
    <s v="012-0-2023"/>
    <n v="19301820"/>
    <x v="1"/>
    <n v="20"/>
    <n v="0"/>
    <n v="20"/>
    <s v="450-2024"/>
  </r>
  <r>
    <n v="303"/>
    <d v="2025-03-27T00:00:00"/>
    <n v="2025"/>
    <x v="17"/>
    <s v="Sololá"/>
    <s v="Caserío La Fé, Aldea Pujujil II"/>
    <s v="LORENZO JULAJUJ YAXÓN"/>
    <s v="Presidente del Consejo Comunitario de Desarrollo -COCODE-"/>
    <s v="1771 81125 0701"/>
    <s v="086-2025"/>
    <s v="Tubo Diámetro 3 Plg X 6 Metros"/>
    <n v="2024"/>
    <s v="Agua Potable"/>
    <s v="Tubería"/>
    <n v="160"/>
    <n v="205"/>
    <n v="32800"/>
    <s v="018-0-2024"/>
    <n v="23443138"/>
    <x v="1"/>
    <n v="16"/>
    <n v="0"/>
    <n v="16"/>
    <s v="450-2024"/>
  </r>
  <r>
    <n v="304"/>
    <d v="2025-03-27T00:00:00"/>
    <n v="2025"/>
    <x v="17"/>
    <s v="Sololá"/>
    <s v="Caserío La Ilusión, Aldea Chiquel"/>
    <s v="PEDRO SALOJ TOC"/>
    <s v="Presidente del Comité Pro-Introducción de Agua Potable"/>
    <s v="1907 64740 0701"/>
    <s v="087-2025"/>
    <s v="Tubo Diámetro 2 Plg X 6 Metros"/>
    <n v="2024"/>
    <s v="Agua Potable"/>
    <s v="Tubería"/>
    <n v="571"/>
    <n v="94.39"/>
    <n v="53896.69"/>
    <s v="018-0-2024"/>
    <n v="23443138"/>
    <x v="1"/>
    <n v="57.1"/>
    <n v="0"/>
    <n v="57.1"/>
    <s v="403-2024"/>
  </r>
  <r>
    <n v="305"/>
    <d v="2025-03-27T00:00:00"/>
    <n v="2025"/>
    <x v="17"/>
    <s v="Sololá"/>
    <s v="Caserío La Ilusión, Aldea Chiquel"/>
    <s v="PEDRO SALOJ TOC"/>
    <s v="Presidente del Comité Pro-Introducción de Agua Potable"/>
    <s v="1907 64740 0701"/>
    <s v="087-2025"/>
    <s v="Tubo PVC Blanco Diametro 1 PLG X LRG 6 MTS"/>
    <n v="2023"/>
    <s v="Agua Potable"/>
    <s v="Tubería"/>
    <n v="61"/>
    <n v="65"/>
    <n v="3965"/>
    <s v="012-0-2023"/>
    <n v="19301820"/>
    <x v="1"/>
    <n v="6.1"/>
    <n v="0"/>
    <n v="6.1"/>
    <s v="403-2024"/>
  </r>
  <r>
    <n v="306"/>
    <d v="2025-03-27T00:00:00"/>
    <n v="2025"/>
    <x v="17"/>
    <s v="Sololá"/>
    <s v="Caserío Tzamchaj"/>
    <s v="JUAN GUACHIAC Y GUACHIAC"/>
    <s v="Presidente del Consejo Comunitario de Desarrollo -COCODE-"/>
    <s v="1767 64828 0706"/>
    <s v="088-2025"/>
    <s v="Tubo Diámetro 2 Plg X 6 Metros"/>
    <n v="2024"/>
    <s v="Agua Potable"/>
    <s v="Tubería"/>
    <n v="400"/>
    <n v="94.39"/>
    <n v="37756"/>
    <s v="018-0-2024"/>
    <n v="23443138"/>
    <x v="1"/>
    <n v="40"/>
    <n v="0"/>
    <n v="40"/>
    <s v="806-2024"/>
  </r>
  <r>
    <n v="307"/>
    <d v="2025-03-25T00:00:00"/>
    <n v="2025"/>
    <x v="3"/>
    <s v="San Gaspar Chajul"/>
    <s v="San Gaspar Chajul"/>
    <s v="GREGORIO BENJAMIN SOTO BARRIOS"/>
    <s v="Alcalde Municipal"/>
    <s v="1788 12854 1405"/>
    <s v="084-2025"/>
    <s v="Concreto Premezclado Cupón"/>
    <n v="2024"/>
    <s v="Vulnerabilidad"/>
    <s v="Concreto"/>
    <n v="510"/>
    <n v="2711.8"/>
    <n v="1383018"/>
    <s v="021-0-2024"/>
    <n v="23471212"/>
    <x v="2"/>
    <n v="510"/>
    <n v="0"/>
    <n v="510"/>
    <s v="276-2025 A"/>
  </r>
  <r>
    <n v="308"/>
    <d v="2025-03-25T00:00:00"/>
    <n v="2025"/>
    <x v="3"/>
    <s v="San Juan Cotzal"/>
    <s v="San Juan Cotzal"/>
    <s v="JACINTO SAMBRANO MEDINA"/>
    <s v="Alcalde Municipal"/>
    <s v="1887 78586 1411"/>
    <s v="085-2025"/>
    <s v="Concreto Premezclado Cupón"/>
    <n v="2024"/>
    <s v="Vulnerabilidad"/>
    <s v="Concreto"/>
    <n v="255"/>
    <n v="2711.8"/>
    <n v="691509"/>
    <s v="021-0-2024"/>
    <n v="23471212"/>
    <x v="2"/>
    <n v="255"/>
    <n v="0"/>
    <n v="255"/>
    <s v="259-2025"/>
  </r>
  <r>
    <n v="309"/>
    <d v="2025-03-26T00:00:00"/>
    <n v="2025"/>
    <x v="10"/>
    <s v="Momostenango"/>
    <s v="Caserío Choxacol"/>
    <s v="HUGO ALEXANDER ARGUETA HERRERA"/>
    <s v="Presidente del Consejo Comunitario de Desarrollo -COCODE-"/>
    <s v="1860 49528 0805"/>
    <s v="086-2025"/>
    <s v="Lamina Acanalada 12 Pies"/>
    <n v="2024"/>
    <s v="Vulnerabilidad"/>
    <s v="Láminas"/>
    <n v="460"/>
    <n v="120"/>
    <n v="55200"/>
    <s v="026-0-2024"/>
    <m/>
    <x v="2"/>
    <n v="46"/>
    <n v="0"/>
    <n v="46"/>
    <s v="258-2025 A"/>
  </r>
  <r>
    <n v="310"/>
    <d v="2025-03-26T00:00:00"/>
    <n v="2025"/>
    <x v="10"/>
    <s v="Momostenango"/>
    <s v="Caserío Choxacol"/>
    <s v="HUGO ALEXANDER ARGUETA HERRERA"/>
    <s v="Presidente del Consejo Comunitario de Desarrollo -COCODE-"/>
    <s v="1860 49528 0805"/>
    <s v="086-2025"/>
    <s v="Costanera 4 Pulgadas"/>
    <n v="2024"/>
    <s v="Vulnerabilidad"/>
    <s v="Costaneras"/>
    <n v="230"/>
    <n v="110"/>
    <n v="25300"/>
    <s v="026-0-2024"/>
    <m/>
    <x v="2"/>
    <n v="46"/>
    <n v="0"/>
    <n v="46"/>
    <s v="258-2025 A"/>
  </r>
  <r>
    <n v="311"/>
    <d v="2025-03-26T00:00:00"/>
    <n v="2025"/>
    <x v="10"/>
    <s v="Momostenango"/>
    <s v="Caserío Choxacol"/>
    <s v="HUGO ALEXANDER ARGUETA HERRERA"/>
    <s v="Presidente del Consejo Comunitario de Desarrollo -COCODE-"/>
    <s v="1860 49528 0805"/>
    <s v="086-2025"/>
    <s v="Tornillo Polser"/>
    <n v="2024"/>
    <s v="Vulnerabilidad"/>
    <s v="Tornillos"/>
    <n v="2760"/>
    <n v="0.8"/>
    <n v="2208"/>
    <s v="026-0-2024"/>
    <m/>
    <x v="2"/>
    <n v="46"/>
    <n v="0"/>
    <n v="46"/>
    <s v="258-2025 A"/>
  </r>
  <r>
    <n v="312"/>
    <d v="2025-03-27T00:00:00"/>
    <n v="2025"/>
    <x v="17"/>
    <s v="Santiago Atitlán"/>
    <s v="Aldea San Antonio Chacaya"/>
    <s v="ANASTACIO REINALDO RAMOS SOL"/>
    <s v="Secretario del Consejo Comunitario de Desarrollo -COCODE-"/>
    <s v="1838 27716 0719"/>
    <s v="087-2025"/>
    <s v="Lamina Acanalada 12 Pies"/>
    <n v="2024"/>
    <s v="Vulnerabilidad"/>
    <s v="Láminas"/>
    <n v="1200"/>
    <n v="120"/>
    <n v="144000"/>
    <s v="026-0-2024"/>
    <m/>
    <x v="2"/>
    <n v="120"/>
    <n v="0"/>
    <n v="120"/>
    <s v="1169-2024"/>
  </r>
  <r>
    <n v="313"/>
    <d v="2025-03-27T00:00:00"/>
    <n v="2025"/>
    <x v="17"/>
    <s v="Santiago Atitlán"/>
    <s v="Aldea San Antonio Chacaya"/>
    <s v="ANASTACIO REINALDO RAMOS SOL"/>
    <s v="Secretario del Consejo Comunitario de Desarrollo -COCODE-"/>
    <s v="1838 27716 0719"/>
    <s v="087-2025"/>
    <s v="Costanera 4 Pulgadas"/>
    <n v="2024"/>
    <s v="Vulnerabilidad"/>
    <s v="Costaneras"/>
    <n v="600"/>
    <n v="110"/>
    <n v="66000"/>
    <s v="026-0-2024"/>
    <m/>
    <x v="2"/>
    <n v="120"/>
    <n v="0"/>
    <n v="120"/>
    <s v="1169-2024"/>
  </r>
  <r>
    <n v="314"/>
    <d v="2025-03-27T00:00:00"/>
    <n v="2025"/>
    <x v="17"/>
    <s v="Santiago Atitlán"/>
    <s v="Aldea San Antonio Chacaya"/>
    <s v="ANASTACIO REINALDO RAMOS SOL"/>
    <s v="Secretario del Consejo Comunitario de Desarrollo -COCODE-"/>
    <s v="1838 27716 0719"/>
    <s v="087-2025"/>
    <s v="Tornillo Polser"/>
    <n v="2024"/>
    <s v="Vulnerabilidad"/>
    <s v="Tornillos"/>
    <n v="7200"/>
    <n v="0.8"/>
    <n v="5760"/>
    <s v="026-0-2024"/>
    <m/>
    <x v="2"/>
    <n v="120"/>
    <n v="0"/>
    <n v="120"/>
    <s v="1169-2024"/>
  </r>
  <r>
    <n v="315"/>
    <d v="2025-03-31T00:00:00"/>
    <n v="2025"/>
    <x v="18"/>
    <s v="Santa Ana"/>
    <s v="Santa Ana"/>
    <s v="ELMER BLADIMIR GARCÍA BARRIENTOS"/>
    <s v="Alcalde Municipal"/>
    <s v="2438 60439 1707"/>
    <s v="089-2025"/>
    <s v="Lamina Acanalada 12 Pies"/>
    <n v="2024"/>
    <s v="Vulnerabilidad"/>
    <s v="Láminas"/>
    <n v="1960"/>
    <n v="120"/>
    <n v="235200"/>
    <s v="026-0-2024"/>
    <m/>
    <x v="2"/>
    <n v="196"/>
    <n v="0"/>
    <n v="196"/>
    <s v="483-2024_x000a_484-2024_x000a_490-2024_x000a_495-2024"/>
  </r>
  <r>
    <n v="316"/>
    <d v="2025-03-31T00:00:00"/>
    <n v="2025"/>
    <x v="18"/>
    <s v="Santa Ana"/>
    <s v="Santa Ana"/>
    <s v="ELMER BLADIMIR GARCÍA BARRIENTOS"/>
    <s v="Alcalde Municipal"/>
    <s v="2438 60439 1707"/>
    <s v="089-2025"/>
    <s v="Costanera 4 Pulgadas"/>
    <n v="2024"/>
    <s v="Vulnerabilidad"/>
    <s v="Costaneras"/>
    <n v="980"/>
    <n v="110"/>
    <n v="107800"/>
    <s v="026-0-2024"/>
    <m/>
    <x v="2"/>
    <n v="196"/>
    <n v="0"/>
    <n v="196"/>
    <s v="483-2024_x000a_484-2024_x000a_490-2024_x000a_495-2024"/>
  </r>
  <r>
    <n v="317"/>
    <d v="2025-03-31T00:00:00"/>
    <n v="2025"/>
    <x v="18"/>
    <s v="Santa Ana"/>
    <s v="Santa Ana"/>
    <s v="ELMER BLADIMIR GARCÍA BARRIENTOS"/>
    <s v="Alcalde Municipal"/>
    <s v="2438 60439 1707"/>
    <s v="089-2025"/>
    <s v="Tornillo Polser"/>
    <n v="2024"/>
    <s v="Vulnerabilidad"/>
    <s v="Tornillos"/>
    <n v="11760"/>
    <n v="0.8"/>
    <n v="9408"/>
    <s v="026-0-2024"/>
    <m/>
    <x v="2"/>
    <n v="196"/>
    <n v="0"/>
    <n v="196"/>
    <s v="483-2024_x000a_484-2024_x000a_490-2024_x000a_495-2024"/>
  </r>
  <r>
    <n v="318"/>
    <d v="2025-03-31T00:00:00"/>
    <n v="2025"/>
    <x v="7"/>
    <s v="Jocotán"/>
    <s v="Jocotán"/>
    <s v="PETRONILO PÉREZ LÓPEZ"/>
    <s v="Alcalde Municipal"/>
    <s v="1586 59457 2004"/>
    <s v="090-2025"/>
    <s v="Concreto Premezclado Cupón"/>
    <n v="2024"/>
    <s v="Vulnerabilidad"/>
    <s v="Concreto"/>
    <n v="1380"/>
    <n v="2711.8"/>
    <n v="3742284.0000000005"/>
    <s v="021-0-2024"/>
    <n v="23471212"/>
    <x v="2"/>
    <n v="1380"/>
    <n v="0"/>
    <n v="1380"/>
    <s v="259-2025"/>
  </r>
  <r>
    <n v="319"/>
    <d v="2025-03-31T00:00:00"/>
    <n v="2025"/>
    <x v="18"/>
    <s v="Flores"/>
    <s v="Nueva Colorada"/>
    <s v="HERMINIO QUIB CHOC"/>
    <s v="Presidente del Consejo Comunitario de Desarrollo -COCODE-"/>
    <s v="2512 25135 1712"/>
    <s v="091-2025"/>
    <s v="Lamina Acanalada 12 Pies"/>
    <n v="2024"/>
    <s v="Vulnerabilidad"/>
    <s v="Láminas"/>
    <n v="80"/>
    <n v="120"/>
    <n v="9600"/>
    <s v="026-0-2024"/>
    <m/>
    <x v="2"/>
    <n v="8"/>
    <n v="0"/>
    <n v="8"/>
    <s v="505-2024"/>
  </r>
  <r>
    <n v="320"/>
    <d v="2025-03-31T00:00:00"/>
    <n v="2025"/>
    <x v="18"/>
    <s v="Flores"/>
    <s v="Nueva Colorada"/>
    <s v="HERMINIO QUIB CHOC"/>
    <s v="Presidente del Consejo Comunitario de Desarrollo -COCODE-"/>
    <s v="2512 25135 1712"/>
    <s v="091-2025"/>
    <s v="Costanera 4 Pulgadas"/>
    <n v="2024"/>
    <s v="Vulnerabilidad"/>
    <s v="Costaneras"/>
    <n v="40"/>
    <n v="110"/>
    <n v="4400"/>
    <s v="026-0-2024"/>
    <m/>
    <x v="2"/>
    <n v="8"/>
    <n v="0"/>
    <n v="8"/>
    <s v="505-2024"/>
  </r>
  <r>
    <n v="321"/>
    <d v="2025-03-31T00:00:00"/>
    <n v="2025"/>
    <x v="18"/>
    <s v="Flores"/>
    <s v="Nueva Colorada"/>
    <s v="HERMINIO QUIB CHOC"/>
    <s v="Presidente del Consejo Comunitario de Desarrollo -COCODE-"/>
    <s v="2512 25135 1712"/>
    <s v="091-2025"/>
    <s v="Tornillo Polser"/>
    <n v="2024"/>
    <s v="Vulnerabilidad"/>
    <s v="Tornillos"/>
    <n v="480"/>
    <n v="0.8"/>
    <n v="384"/>
    <s v="026-0-2024"/>
    <m/>
    <x v="2"/>
    <n v="8"/>
    <n v="0"/>
    <n v="8"/>
    <s v="505-2024"/>
  </r>
  <r>
    <n v="322"/>
    <d v="2025-03-31T00:00:00"/>
    <n v="2025"/>
    <x v="18"/>
    <s v="Flores"/>
    <s v="Santa Cruz Quixayá"/>
    <s v="MARIO ROBERTO BALÁN GONZALEZ"/>
    <s v="Representante Legal del Consejo Comunitario de Desarrollo -COCODE-"/>
    <s v="2462 55420 0713"/>
    <s v="092-2025"/>
    <s v="Lamina Acanalada 12 Pies"/>
    <n v="2024"/>
    <s v="Vulnerabilidad"/>
    <s v="Láminas"/>
    <n v="600"/>
    <n v="120"/>
    <n v="72000"/>
    <s v="026-0-2024"/>
    <m/>
    <x v="2"/>
    <n v="60"/>
    <n v="0"/>
    <n v="60"/>
    <s v="571-2024"/>
  </r>
  <r>
    <n v="323"/>
    <d v="2025-03-31T00:00:00"/>
    <n v="2025"/>
    <x v="18"/>
    <s v="Flores"/>
    <s v="Santa Cruz Quixayá"/>
    <s v="MARIO ROBERTO BALÁN GONZALEZ"/>
    <s v="Representante Legal del Consejo Comunitario de Desarrollo -COCODE-"/>
    <s v="2462 55420 0713"/>
    <s v="092-2025"/>
    <s v="Costanera 4 Pulgadas"/>
    <n v="2024"/>
    <s v="Vulnerabilidad"/>
    <s v="Costaneras"/>
    <n v="300"/>
    <n v="110"/>
    <n v="33000"/>
    <s v="026-0-2024"/>
    <m/>
    <x v="2"/>
    <n v="60"/>
    <n v="0"/>
    <n v="60"/>
    <s v="571-2024"/>
  </r>
  <r>
    <n v="324"/>
    <d v="2025-03-31T00:00:00"/>
    <n v="2025"/>
    <x v="18"/>
    <s v="Flores"/>
    <s v="Santa Cruz Quixayá"/>
    <s v="MARIO ROBERTO BALÁN GONZALEZ"/>
    <s v="Representante Legal del Consejo Comunitario de Desarrollo -COCODE-"/>
    <s v="2462 55420 0713"/>
    <s v="092-2025"/>
    <s v="Tornillo Polser"/>
    <n v="2024"/>
    <s v="Vulnerabilidad"/>
    <s v="Tornillos"/>
    <n v="3600"/>
    <n v="0.8"/>
    <n v="2880"/>
    <s v="026-0-2024"/>
    <m/>
    <x v="2"/>
    <n v="60"/>
    <n v="0"/>
    <n v="60"/>
    <s v="571-2024"/>
  </r>
  <r>
    <n v="325"/>
    <d v="2025-03-31T00:00:00"/>
    <n v="2025"/>
    <x v="17"/>
    <s v="San José Chacayá"/>
    <s v="San José Chacayá"/>
    <s v="LUIS FLORENCIO GARCÍA CHUTÁ"/>
    <s v="Alcalde Municipal"/>
    <s v="2613 82675 0702"/>
    <s v="178-2025"/>
    <s v="Arroz De 10 Kilos"/>
    <n v="2024"/>
    <s v="Alimentos"/>
    <s v="Arroz"/>
    <n v="1000"/>
    <n v="0"/>
    <n v="0"/>
    <s v="China Taiwan"/>
    <m/>
    <x v="0"/>
    <n v="500"/>
    <n v="0"/>
    <n v="500"/>
    <s v="992-2024_x000a_993-2024_x000a_994-2024_x000a_995-2024_x000a_996-2024_x000a_997-2024_x000a_998-2024"/>
  </r>
  <r>
    <n v="326"/>
    <d v="2025-03-31T00:00:00"/>
    <n v="2025"/>
    <x v="17"/>
    <s v="Santa Lucía Utatlán"/>
    <s v="Caserío Tzamtinamit, Cantón Chuchexic"/>
    <s v="JUAN JACINTO VÁSQUEZ IXCOL"/>
    <s v="Presidente del Consejo Comunitario de Desarrollo -COCODE-"/>
    <s v="2218 33625 0704"/>
    <s v="179-2025"/>
    <s v="Cupones De Filtros De Agua De 22 Litros"/>
    <n v="2024"/>
    <s v="Agua Potable"/>
    <s v="Cupón Ecofiltro"/>
    <n v="130"/>
    <n v="176.7"/>
    <n v="22971"/>
    <s v="042-0-2024"/>
    <m/>
    <x v="0"/>
    <n v="130"/>
    <n v="0"/>
    <n v="130"/>
    <s v="686-2024"/>
  </r>
  <r>
    <n v="327"/>
    <d v="2025-03-31T00:00:00"/>
    <n v="2025"/>
    <x v="17"/>
    <s v="Santiago Atitlán"/>
    <s v="Cantón Pachichaj"/>
    <s v="MARIANO PABLO AJCHOMAJAY"/>
    <s v="Presidente del Consejo Comunitario de Desarrollo -COCODE-"/>
    <s v="2359 57712 0719"/>
    <s v="180-2025"/>
    <s v="Bomba De Plastico De 16 Litros"/>
    <n v="2024"/>
    <s v="Agropecuario Y Artesanal"/>
    <s v="Herramienta de Labranza"/>
    <n v="100"/>
    <n v="248"/>
    <n v="24800"/>
    <s v="025-0-2024"/>
    <m/>
    <x v="0"/>
    <n v="100"/>
    <n v="0"/>
    <n v="100"/>
    <s v="753-2025 A"/>
  </r>
  <r>
    <n v="328"/>
    <d v="2025-03-31T00:00:00"/>
    <n v="2025"/>
    <x v="18"/>
    <s v="Santa Ana"/>
    <s v="Santa Ana"/>
    <s v="ELMER BLADIMIR GARCÍA BARRIENTOS"/>
    <s v="Alcalde Municipal"/>
    <s v="2438 60439 1707"/>
    <s v="181-2025"/>
    <s v="Bomba De Plastico De 16 Litros"/>
    <n v="2024"/>
    <s v="Agropecuario Y Artesanal"/>
    <s v="Herramienta de Labranza"/>
    <n v="317"/>
    <n v="248"/>
    <n v="78616"/>
    <s v="025-0-2024"/>
    <m/>
    <x v="0"/>
    <n v="317"/>
    <n v="0"/>
    <n v="317"/>
    <s v="480-2024_x000a_486-2024_x000a_488-2024_x000a_493-2024_x000a_494-2024_x000a_496-2024_x000a_497-2024_x000a_498-2024_x000a_500-2024_x000a_501-2024_x000a_503-2024"/>
  </r>
  <r>
    <n v="329"/>
    <d v="2025-03-31T00:00:00"/>
    <n v="2025"/>
    <x v="17"/>
    <s v="Santa Catarina Ixtahuacán"/>
    <s v="Caserío Pual-Haj, de la Aldea Guineales"/>
    <s v="ELVIN MANUEL GARCÍA TAMBRIZ"/>
    <s v="Presidente del Consejo Comunitario de Desarrollo -COCODE-"/>
    <s v="3137 82083 0706"/>
    <s v="182-2025"/>
    <s v="Arroz De 10 Kilos"/>
    <n v="2024"/>
    <s v="Alimentos"/>
    <s v="Arroz"/>
    <n v="162"/>
    <n v="0"/>
    <n v="0"/>
    <s v="China Taiwan"/>
    <m/>
    <x v="0"/>
    <n v="81"/>
    <n v="0"/>
    <n v="81"/>
    <s v="878-2024"/>
  </r>
  <r>
    <n v="330"/>
    <d v="2025-03-31T00:00:00"/>
    <n v="2025"/>
    <x v="17"/>
    <s v="Santa Catarina Ixtahuacán"/>
    <s v="Caserío Pacorral I"/>
    <s v="DIEGO GUACHIAC Y GUACHIAC"/>
    <s v="Presidente del Consejo Comunitario de Desarrollo -COCODE-"/>
    <s v="1744 59696 0706"/>
    <s v="183-2025"/>
    <s v="Arroz De 10 Kilos"/>
    <n v="2024"/>
    <s v="Alimentos"/>
    <s v="Arroz"/>
    <n v="81"/>
    <n v="0"/>
    <n v="0"/>
    <s v="China Taiwan"/>
    <m/>
    <x v="0"/>
    <n v="40.5"/>
    <n v="0"/>
    <n v="40.5"/>
    <s v="879-2024"/>
  </r>
  <r>
    <n v="331"/>
    <d v="2025-03-27T00:00:00"/>
    <n v="2025"/>
    <x v="17"/>
    <s v="Santiago Atitlán"/>
    <s v="Cantón Xechivoy"/>
    <s v="JUAN TUIZ RAMÍREZ"/>
    <s v="Presidente del Consejo Comunitario de Desarrollo -COCODE-"/>
    <s v="1789 10686 0719"/>
    <s v="089-2025"/>
    <s v="Poncho Franela"/>
    <n v="2023"/>
    <s v="Vulnerabilidad"/>
    <s v="Poncho"/>
    <n v="300"/>
    <n v="53"/>
    <n v="15900"/>
    <s v="CD-009-2023/JR"/>
    <n v="19574789"/>
    <x v="1"/>
    <n v="300"/>
    <n v="0"/>
    <n v="300"/>
    <s v="1170-2024"/>
  </r>
  <r>
    <n v="332"/>
    <d v="2025-03-31T00:00:00"/>
    <n v="2025"/>
    <x v="18"/>
    <s v="Flores"/>
    <s v="Flores"/>
    <s v="RAMÓN EDUARDO MÉNDEZ CHÁVEZ"/>
    <s v="Alcalde Municipal"/>
    <s v="1998 50925 1701"/>
    <s v="090-2025"/>
    <s v="Tubo Diámetro 3 Plg X 6 Metros"/>
    <n v="2024"/>
    <s v="Agua Potable"/>
    <s v="Tubería"/>
    <n v="306"/>
    <n v="205"/>
    <n v="62730"/>
    <s v="018-0-2024"/>
    <m/>
    <x v="1"/>
    <n v="158"/>
    <n v="0"/>
    <n v="158"/>
    <s v="404-2024_x000a_405-2024"/>
  </r>
  <r>
    <n v="333"/>
    <d v="2025-03-31T00:00:00"/>
    <n v="2025"/>
    <x v="18"/>
    <s v="Flores"/>
    <s v="Flores"/>
    <s v="RAMÓN EDUARDO MÉNDEZ CHÁVEZ"/>
    <s v="Alcalde Municipal"/>
    <s v="1998 50925 1701"/>
    <s v="090-2025"/>
    <s v="Tubo Diametro 4 Plgs X 6 Mts"/>
    <n v="2024"/>
    <s v="Agua Potable"/>
    <s v="Tubería"/>
    <n v="475"/>
    <n v="355"/>
    <n v="168625"/>
    <s v="018-0-2024"/>
    <m/>
    <x v="1"/>
    <n v="47.5"/>
    <n v="0"/>
    <n v="47.5"/>
    <s v="404-2024_x000a_405-202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80C5E03-785E-419C-9202-A1B4E491DFFD}" name="Tabla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multipleFieldFilters="0" rowHeaderCaption="PROGRAMA/DEPARTAMENTO ">
  <location ref="A7:D47" firstHeaderRow="0" firstDataRow="1" firstDataCol="1"/>
  <pivotFields count="24">
    <pivotField showAll="0"/>
    <pivotField numFmtId="14" showAll="0"/>
    <pivotField numFmtId="1" showAll="0"/>
    <pivotField axis="axisRow" showAll="0">
      <items count="20">
        <item x="9"/>
        <item x="2"/>
        <item x="7"/>
        <item x="6"/>
        <item x="4"/>
        <item x="0"/>
        <item x="11"/>
        <item x="15"/>
        <item x="1"/>
        <item x="18"/>
        <item x="12"/>
        <item x="3"/>
        <item x="16"/>
        <item x="5"/>
        <item x="17"/>
        <item x="13"/>
        <item x="10"/>
        <item x="8"/>
        <item x="1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164" showAll="0"/>
    <pivotField numFmtId="168" showAll="0"/>
    <pivotField dataField="1" numFmtId="165"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numFmtId="164" showAll="0"/>
    <pivotField numFmtId="164" showAll="0"/>
    <pivotField dataField="1" numFmtId="164" showAll="0"/>
    <pivotField showAll="0"/>
  </pivotFields>
  <rowFields count="2">
    <field x="19"/>
    <field x="3"/>
  </rowFields>
  <rowItems count="40">
    <i>
      <x/>
    </i>
    <i r="1">
      <x/>
    </i>
    <i r="1">
      <x v="1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>
      <x v="1"/>
    </i>
    <i r="1">
      <x/>
    </i>
    <i r="1">
      <x v="2"/>
    </i>
    <i r="1">
      <x v="3"/>
    </i>
    <i r="1">
      <x v="5"/>
    </i>
    <i r="1">
      <x v="8"/>
    </i>
    <i r="1">
      <x v="9"/>
    </i>
    <i r="1">
      <x v="11"/>
    </i>
    <i r="1">
      <x v="13"/>
    </i>
    <i r="1">
      <x v="14"/>
    </i>
    <i r="1">
      <x v="16"/>
    </i>
    <i r="1">
      <x v="18"/>
    </i>
    <i>
      <x v="2"/>
    </i>
    <i r="1">
      <x v="2"/>
    </i>
    <i r="1">
      <x v="6"/>
    </i>
    <i r="1">
      <x v="9"/>
    </i>
    <i r="1">
      <x v="11"/>
    </i>
    <i r="1">
      <x v="13"/>
    </i>
    <i r="1">
      <x v="14"/>
    </i>
    <i r="1">
      <x v="15"/>
    </i>
    <i r="1">
      <x v="16"/>
    </i>
    <i r="1">
      <x v="17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CANTIDAD DOTADA" fld="14" baseField="0" baseItem="0" numFmtId="164"/>
    <dataField name="MONTO" fld="16" baseField="0" baseItem="0" numFmtId="165"/>
    <dataField name="BENEFICIARIOS" fld="22" baseField="0" baseItem="0" numFmtId="164"/>
  </dataFields>
  <formats count="20">
    <format dxfId="20">
      <pivotArea type="all" dataOnly="0" outline="0" fieldPosition="0"/>
    </format>
    <format dxfId="19">
      <pivotArea outline="0" collapsedLevelsAreSubtotals="1" fieldPosition="0"/>
    </format>
    <format dxfId="18">
      <pivotArea field="19" type="button" dataOnly="0" labelOnly="1" outline="0" axis="axisRow" fieldPosition="0"/>
    </format>
    <format dxfId="17">
      <pivotArea dataOnly="0" labelOnly="1" fieldPosition="0">
        <references count="1">
          <reference field="19" count="0"/>
        </references>
      </pivotArea>
    </format>
    <format dxfId="16">
      <pivotArea dataOnly="0" labelOnly="1" grandRow="1" outline="0" fieldPosition="0"/>
    </format>
    <format dxfId="15">
      <pivotArea dataOnly="0" labelOnly="1" fieldPosition="0">
        <references count="2">
          <reference field="3" count="16">
            <x v="0"/>
            <x v="1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</reference>
          <reference field="19" count="1" selected="0">
            <x v="0"/>
          </reference>
        </references>
      </pivotArea>
    </format>
    <format dxfId="14">
      <pivotArea dataOnly="0" labelOnly="1" fieldPosition="0">
        <references count="2">
          <reference field="3" count="11">
            <x v="0"/>
            <x v="2"/>
            <x v="3"/>
            <x v="5"/>
            <x v="8"/>
            <x v="9"/>
            <x v="11"/>
            <x v="13"/>
            <x v="14"/>
            <x v="16"/>
            <x v="18"/>
          </reference>
          <reference field="19" count="1" selected="0">
            <x v="1"/>
          </reference>
        </references>
      </pivotArea>
    </format>
    <format dxfId="13">
      <pivotArea dataOnly="0" labelOnly="1" fieldPosition="0">
        <references count="2">
          <reference field="3" count="9">
            <x v="2"/>
            <x v="6"/>
            <x v="9"/>
            <x v="11"/>
            <x v="13"/>
            <x v="14"/>
            <x v="15"/>
            <x v="16"/>
            <x v="17"/>
          </reference>
          <reference field="19" count="1" selected="0">
            <x v="2"/>
          </reference>
        </references>
      </pivotArea>
    </format>
    <format dxfId="1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1">
      <pivotArea type="all" dataOnly="0" outline="0" fieldPosition="0"/>
    </format>
    <format dxfId="10">
      <pivotArea field="19" type="button" dataOnly="0" labelOnly="1" outline="0" axis="axisRow" fieldPosition="0"/>
    </format>
    <format dxfId="9">
      <pivotArea dataOnly="0" labelOnly="1" fieldPosition="0">
        <references count="1">
          <reference field="19" count="0"/>
        </references>
      </pivotArea>
    </format>
    <format dxfId="8">
      <pivotArea dataOnly="0" labelOnly="1" grandRow="1" outline="0" fieldPosition="0"/>
    </format>
    <format dxfId="7">
      <pivotArea dataOnly="0" labelOnly="1" fieldPosition="0">
        <references count="2">
          <reference field="3" count="16">
            <x v="0"/>
            <x v="1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</reference>
          <reference field="19" count="1" selected="0">
            <x v="0"/>
          </reference>
        </references>
      </pivotArea>
    </format>
    <format dxfId="6">
      <pivotArea dataOnly="0" labelOnly="1" fieldPosition="0">
        <references count="2">
          <reference field="3" count="11">
            <x v="0"/>
            <x v="2"/>
            <x v="3"/>
            <x v="5"/>
            <x v="8"/>
            <x v="9"/>
            <x v="11"/>
            <x v="13"/>
            <x v="14"/>
            <x v="16"/>
            <x v="18"/>
          </reference>
          <reference field="19" count="1" selected="0">
            <x v="1"/>
          </reference>
        </references>
      </pivotArea>
    </format>
    <format dxfId="5">
      <pivotArea dataOnly="0" labelOnly="1" fieldPosition="0">
        <references count="2">
          <reference field="3" count="9">
            <x v="2"/>
            <x v="6"/>
            <x v="9"/>
            <x v="11"/>
            <x v="13"/>
            <x v="14"/>
            <x v="15"/>
            <x v="16"/>
            <x v="17"/>
          </reference>
          <reference field="19" count="1" selected="0">
            <x v="2"/>
          </reference>
        </references>
      </pivotArea>
    </format>
    <format dxfId="4">
      <pivotArea outline="0" collapsedLevelsAreSubtotals="1" fieldPosition="0"/>
    </format>
    <format dxfId="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">
      <pivotArea outline="0" collapsedLevelsAreSubtotals="1" fieldPosition="0"/>
    </format>
    <format dxfId="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33A05-EDF1-4673-8071-106740F277B9}">
  <sheetPr>
    <pageSetUpPr fitToPage="1"/>
  </sheetPr>
  <dimension ref="A1:D47"/>
  <sheetViews>
    <sheetView tabSelected="1" workbookViewId="0">
      <selection activeCell="C11" sqref="C11"/>
    </sheetView>
  </sheetViews>
  <sheetFormatPr baseColWidth="10" defaultRowHeight="15" x14ac:dyDescent="0.25"/>
  <cols>
    <col min="1" max="1" width="33.85546875" customWidth="1"/>
    <col min="2" max="2" width="28" style="30" bestFit="1" customWidth="1"/>
    <col min="3" max="3" width="23.28515625" style="30" bestFit="1" customWidth="1"/>
    <col min="4" max="4" width="29.5703125" style="30" bestFit="1" customWidth="1"/>
  </cols>
  <sheetData>
    <row r="1" spans="1:4" ht="18.75" x14ac:dyDescent="0.25">
      <c r="B1" s="34" t="s">
        <v>902</v>
      </c>
      <c r="C1" s="34"/>
      <c r="D1" s="34"/>
    </row>
    <row r="2" spans="1:4" ht="18.75" x14ac:dyDescent="0.25">
      <c r="B2" s="34" t="s">
        <v>903</v>
      </c>
      <c r="C2" s="34"/>
      <c r="D2" s="34"/>
    </row>
    <row r="3" spans="1:4" ht="18.75" x14ac:dyDescent="0.25">
      <c r="B3" s="34" t="s">
        <v>904</v>
      </c>
      <c r="C3" s="34"/>
      <c r="D3" s="34"/>
    </row>
    <row r="4" spans="1:4" ht="18.75" x14ac:dyDescent="0.25">
      <c r="B4" s="34" t="s">
        <v>906</v>
      </c>
      <c r="C4" s="34"/>
      <c r="D4" s="34"/>
    </row>
    <row r="5" spans="1:4" ht="18.75" x14ac:dyDescent="0.25">
      <c r="B5" s="34" t="s">
        <v>910</v>
      </c>
      <c r="C5" s="34"/>
      <c r="D5" s="34"/>
    </row>
    <row r="7" spans="1:4" x14ac:dyDescent="0.25">
      <c r="A7" s="1" t="s">
        <v>905</v>
      </c>
      <c r="B7" s="31" t="s">
        <v>908</v>
      </c>
      <c r="C7" s="30" t="s">
        <v>909</v>
      </c>
      <c r="D7" s="30" t="s">
        <v>907</v>
      </c>
    </row>
    <row r="8" spans="1:4" x14ac:dyDescent="0.25">
      <c r="A8" t="s">
        <v>6</v>
      </c>
      <c r="B8" s="32">
        <v>40350</v>
      </c>
      <c r="C8" s="33">
        <v>5441597</v>
      </c>
      <c r="D8" s="32">
        <v>38041</v>
      </c>
    </row>
    <row r="9" spans="1:4" x14ac:dyDescent="0.25">
      <c r="A9" t="s">
        <v>3</v>
      </c>
      <c r="B9" s="32">
        <v>342</v>
      </c>
      <c r="C9" s="33">
        <v>0</v>
      </c>
      <c r="D9" s="32">
        <v>171</v>
      </c>
    </row>
    <row r="10" spans="1:4" x14ac:dyDescent="0.25">
      <c r="A10" t="s">
        <v>2</v>
      </c>
      <c r="B10" s="32">
        <v>2523</v>
      </c>
      <c r="C10" s="33">
        <v>276358.8</v>
      </c>
      <c r="D10" s="32">
        <v>2043.5</v>
      </c>
    </row>
    <row r="11" spans="1:4" x14ac:dyDescent="0.25">
      <c r="A11" t="s">
        <v>7</v>
      </c>
      <c r="B11" s="32">
        <v>1834</v>
      </c>
      <c r="C11" s="33">
        <v>0</v>
      </c>
      <c r="D11" s="32">
        <v>917</v>
      </c>
    </row>
    <row r="12" spans="1:4" x14ac:dyDescent="0.25">
      <c r="A12" t="s">
        <v>5</v>
      </c>
      <c r="B12" s="32">
        <v>4344</v>
      </c>
      <c r="C12" s="33">
        <v>2553740</v>
      </c>
      <c r="D12" s="32">
        <v>11046</v>
      </c>
    </row>
    <row r="13" spans="1:4" x14ac:dyDescent="0.25">
      <c r="A13" t="s">
        <v>16</v>
      </c>
      <c r="B13" s="32">
        <v>2921</v>
      </c>
      <c r="C13" s="33">
        <v>0</v>
      </c>
      <c r="D13" s="32">
        <v>1460.5</v>
      </c>
    </row>
    <row r="14" spans="1:4" x14ac:dyDescent="0.25">
      <c r="A14" t="s">
        <v>22</v>
      </c>
      <c r="B14" s="32">
        <v>1500</v>
      </c>
      <c r="C14" s="33">
        <v>0</v>
      </c>
      <c r="D14" s="32">
        <v>750</v>
      </c>
    </row>
    <row r="15" spans="1:4" x14ac:dyDescent="0.25">
      <c r="A15" t="s">
        <v>8</v>
      </c>
      <c r="B15" s="32">
        <v>121</v>
      </c>
      <c r="C15" s="33">
        <v>0</v>
      </c>
      <c r="D15" s="32">
        <v>60.5</v>
      </c>
    </row>
    <row r="16" spans="1:4" x14ac:dyDescent="0.25">
      <c r="A16" t="s">
        <v>28</v>
      </c>
      <c r="B16" s="32">
        <v>317</v>
      </c>
      <c r="C16" s="33">
        <v>78616</v>
      </c>
      <c r="D16" s="32">
        <v>317</v>
      </c>
    </row>
    <row r="17" spans="1:4" x14ac:dyDescent="0.25">
      <c r="A17" t="s">
        <v>20</v>
      </c>
      <c r="B17" s="32">
        <v>883</v>
      </c>
      <c r="C17" s="33">
        <v>0</v>
      </c>
      <c r="D17" s="32">
        <v>441.5</v>
      </c>
    </row>
    <row r="18" spans="1:4" x14ac:dyDescent="0.25">
      <c r="A18" t="s">
        <v>27</v>
      </c>
      <c r="B18" s="32">
        <v>3879</v>
      </c>
      <c r="C18" s="33">
        <v>2086649.2</v>
      </c>
      <c r="D18" s="32">
        <v>8891</v>
      </c>
    </row>
    <row r="19" spans="1:4" x14ac:dyDescent="0.25">
      <c r="A19" t="s">
        <v>23</v>
      </c>
      <c r="B19" s="32">
        <v>4069</v>
      </c>
      <c r="C19" s="33">
        <v>0</v>
      </c>
      <c r="D19" s="32">
        <v>2034.5</v>
      </c>
    </row>
    <row r="20" spans="1:4" x14ac:dyDescent="0.25">
      <c r="A20" t="s">
        <v>26</v>
      </c>
      <c r="B20" s="32">
        <v>1670</v>
      </c>
      <c r="C20" s="33">
        <v>17360</v>
      </c>
      <c r="D20" s="32">
        <v>870</v>
      </c>
    </row>
    <row r="21" spans="1:4" x14ac:dyDescent="0.25">
      <c r="A21" t="s">
        <v>9</v>
      </c>
      <c r="B21" s="32">
        <v>1473</v>
      </c>
      <c r="C21" s="33">
        <v>47771</v>
      </c>
      <c r="D21" s="32">
        <v>851.5</v>
      </c>
    </row>
    <row r="22" spans="1:4" x14ac:dyDescent="0.25">
      <c r="A22" t="s">
        <v>43</v>
      </c>
      <c r="B22" s="32">
        <v>8488</v>
      </c>
      <c r="C22" s="33">
        <v>0</v>
      </c>
      <c r="D22" s="32">
        <v>4244</v>
      </c>
    </row>
    <row r="23" spans="1:4" x14ac:dyDescent="0.25">
      <c r="A23" t="s">
        <v>25</v>
      </c>
      <c r="B23" s="32">
        <v>1000</v>
      </c>
      <c r="C23" s="33">
        <v>0</v>
      </c>
      <c r="D23" s="32">
        <v>500</v>
      </c>
    </row>
    <row r="24" spans="1:4" x14ac:dyDescent="0.25">
      <c r="A24" t="s">
        <v>17</v>
      </c>
      <c r="B24" s="32">
        <v>4986</v>
      </c>
      <c r="C24" s="33">
        <v>381102</v>
      </c>
      <c r="D24" s="32">
        <v>3443</v>
      </c>
    </row>
    <row r="25" spans="1:4" x14ac:dyDescent="0.25">
      <c r="A25" t="s">
        <v>0</v>
      </c>
      <c r="B25" s="32">
        <v>168984</v>
      </c>
      <c r="C25" s="33">
        <v>3492778.95</v>
      </c>
      <c r="D25" s="32">
        <v>5063.9333333333334</v>
      </c>
    </row>
    <row r="26" spans="1:4" x14ac:dyDescent="0.25">
      <c r="A26" t="s">
        <v>3</v>
      </c>
      <c r="B26" s="32">
        <v>140</v>
      </c>
      <c r="C26" s="33">
        <v>38675</v>
      </c>
      <c r="D26" s="32">
        <v>316</v>
      </c>
    </row>
    <row r="27" spans="1:4" x14ac:dyDescent="0.25">
      <c r="A27" t="s">
        <v>29</v>
      </c>
      <c r="B27" s="32">
        <v>39</v>
      </c>
      <c r="C27" s="33">
        <v>156204</v>
      </c>
      <c r="D27" s="32">
        <v>39</v>
      </c>
    </row>
    <row r="28" spans="1:4" x14ac:dyDescent="0.25">
      <c r="A28" t="s">
        <v>83</v>
      </c>
      <c r="B28" s="32">
        <v>3410</v>
      </c>
      <c r="C28" s="33">
        <v>927875</v>
      </c>
      <c r="D28" s="32">
        <v>316</v>
      </c>
    </row>
    <row r="29" spans="1:4" x14ac:dyDescent="0.25">
      <c r="A29" t="s">
        <v>5</v>
      </c>
      <c r="B29" s="32">
        <v>5770</v>
      </c>
      <c r="C29" s="33">
        <v>239850</v>
      </c>
      <c r="D29" s="32">
        <v>213.66666666666666</v>
      </c>
    </row>
    <row r="30" spans="1:4" x14ac:dyDescent="0.25">
      <c r="A30" t="s">
        <v>8</v>
      </c>
      <c r="B30" s="32">
        <v>169</v>
      </c>
      <c r="C30" s="33">
        <v>202954</v>
      </c>
      <c r="D30" s="32">
        <v>297</v>
      </c>
    </row>
    <row r="31" spans="1:4" x14ac:dyDescent="0.25">
      <c r="A31" t="s">
        <v>28</v>
      </c>
      <c r="B31" s="32">
        <v>781</v>
      </c>
      <c r="C31" s="33">
        <v>231355</v>
      </c>
      <c r="D31" s="32">
        <v>205.5</v>
      </c>
    </row>
    <row r="32" spans="1:4" x14ac:dyDescent="0.25">
      <c r="A32" t="s">
        <v>27</v>
      </c>
      <c r="B32" s="32">
        <v>25</v>
      </c>
      <c r="C32" s="33">
        <v>30000</v>
      </c>
      <c r="D32" s="32">
        <v>158</v>
      </c>
    </row>
    <row r="33" spans="1:4" x14ac:dyDescent="0.25">
      <c r="A33" t="s">
        <v>26</v>
      </c>
      <c r="B33" s="32">
        <v>528</v>
      </c>
      <c r="C33" s="33">
        <v>273032.75</v>
      </c>
      <c r="D33" s="32">
        <v>1732</v>
      </c>
    </row>
    <row r="34" spans="1:4" x14ac:dyDescent="0.25">
      <c r="A34" t="s">
        <v>9</v>
      </c>
      <c r="B34" s="32">
        <v>32901</v>
      </c>
      <c r="C34" s="33">
        <v>412435.20000000001</v>
      </c>
      <c r="D34" s="32">
        <v>660.1</v>
      </c>
    </row>
    <row r="35" spans="1:4" x14ac:dyDescent="0.25">
      <c r="A35" t="s">
        <v>25</v>
      </c>
      <c r="B35" s="32">
        <v>125143</v>
      </c>
      <c r="C35" s="33">
        <v>667990</v>
      </c>
      <c r="D35" s="32">
        <v>1048.666666666667</v>
      </c>
    </row>
    <row r="36" spans="1:4" x14ac:dyDescent="0.25">
      <c r="A36" t="s">
        <v>86</v>
      </c>
      <c r="B36" s="32">
        <v>78</v>
      </c>
      <c r="C36" s="33">
        <v>312408</v>
      </c>
      <c r="D36" s="32">
        <v>78</v>
      </c>
    </row>
    <row r="37" spans="1:4" x14ac:dyDescent="0.25">
      <c r="A37" t="s">
        <v>1</v>
      </c>
      <c r="B37" s="32">
        <v>145493</v>
      </c>
      <c r="C37" s="33">
        <v>10194810</v>
      </c>
      <c r="D37" s="32">
        <v>8333</v>
      </c>
    </row>
    <row r="38" spans="1:4" x14ac:dyDescent="0.25">
      <c r="A38" t="s">
        <v>29</v>
      </c>
      <c r="B38" s="32">
        <v>1380</v>
      </c>
      <c r="C38" s="33">
        <v>3742284.0000000005</v>
      </c>
      <c r="D38" s="32">
        <v>1380</v>
      </c>
    </row>
    <row r="39" spans="1:4" x14ac:dyDescent="0.25">
      <c r="A39" t="s">
        <v>16</v>
      </c>
      <c r="B39" s="32">
        <v>29700</v>
      </c>
      <c r="C39" s="33">
        <v>712008</v>
      </c>
      <c r="D39" s="32">
        <v>1188</v>
      </c>
    </row>
    <row r="40" spans="1:4" x14ac:dyDescent="0.25">
      <c r="A40" t="s">
        <v>28</v>
      </c>
      <c r="B40" s="32">
        <v>19800</v>
      </c>
      <c r="C40" s="33">
        <v>474672</v>
      </c>
      <c r="D40" s="32">
        <v>792</v>
      </c>
    </row>
    <row r="41" spans="1:4" x14ac:dyDescent="0.25">
      <c r="A41" t="s">
        <v>27</v>
      </c>
      <c r="B41" s="32">
        <v>1095</v>
      </c>
      <c r="C41" s="33">
        <v>2969421</v>
      </c>
      <c r="D41" s="32">
        <v>1095</v>
      </c>
    </row>
    <row r="42" spans="1:4" x14ac:dyDescent="0.25">
      <c r="A42" t="s">
        <v>26</v>
      </c>
      <c r="B42" s="32">
        <v>44768</v>
      </c>
      <c r="C42" s="33">
        <v>1127725</v>
      </c>
      <c r="D42" s="32">
        <v>1928</v>
      </c>
    </row>
    <row r="43" spans="1:4" x14ac:dyDescent="0.25">
      <c r="A43" t="s">
        <v>9</v>
      </c>
      <c r="B43" s="32">
        <v>9000</v>
      </c>
      <c r="C43" s="33">
        <v>215760</v>
      </c>
      <c r="D43" s="32">
        <v>360</v>
      </c>
    </row>
    <row r="44" spans="1:4" x14ac:dyDescent="0.25">
      <c r="A44" t="s">
        <v>43</v>
      </c>
      <c r="B44" s="32">
        <v>15000</v>
      </c>
      <c r="C44" s="33">
        <v>359600</v>
      </c>
      <c r="D44" s="32">
        <v>600</v>
      </c>
    </row>
    <row r="45" spans="1:4" x14ac:dyDescent="0.25">
      <c r="A45" t="s">
        <v>25</v>
      </c>
      <c r="B45" s="32">
        <v>3450</v>
      </c>
      <c r="C45" s="33">
        <v>82708</v>
      </c>
      <c r="D45" s="32">
        <v>138</v>
      </c>
    </row>
    <row r="46" spans="1:4" x14ac:dyDescent="0.25">
      <c r="A46" t="s">
        <v>17</v>
      </c>
      <c r="B46" s="32">
        <v>21300</v>
      </c>
      <c r="C46" s="33">
        <v>510632</v>
      </c>
      <c r="D46" s="32">
        <v>852</v>
      </c>
    </row>
    <row r="47" spans="1:4" x14ac:dyDescent="0.25">
      <c r="A47" t="s">
        <v>15</v>
      </c>
      <c r="B47" s="32">
        <v>354827</v>
      </c>
      <c r="C47" s="33">
        <v>19129185.949999999</v>
      </c>
      <c r="D47" s="32">
        <v>51437.933333333327</v>
      </c>
    </row>
  </sheetData>
  <mergeCells count="5">
    <mergeCell ref="B1:D1"/>
    <mergeCell ref="B2:D2"/>
    <mergeCell ref="B3:D3"/>
    <mergeCell ref="B4:D4"/>
    <mergeCell ref="B5:D5"/>
  </mergeCells>
  <pageMargins left="0.7" right="0.7" top="0.75" bottom="0.75" header="0.3" footer="0.3"/>
  <pageSetup scale="78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2C229-5D01-46FB-8982-F74DD4E71EC0}">
  <sheetPr>
    <tabColor theme="9" tint="0.39997558519241921"/>
    <outlinePr summaryBelow="0" summaryRight="0"/>
    <pageSetUpPr fitToPage="1"/>
  </sheetPr>
  <dimension ref="A1:Q340"/>
  <sheetViews>
    <sheetView showGridLines="0" zoomScale="80" zoomScaleNormal="80" workbookViewId="0">
      <pane ySplit="7" topLeftCell="A147" activePane="bottomLeft" state="frozen"/>
      <selection activeCell="F10" sqref="F10"/>
      <selection pane="bottomLeft" activeCell="D4" sqref="D4:M4"/>
    </sheetView>
  </sheetViews>
  <sheetFormatPr baseColWidth="10" defaultColWidth="11.42578125" defaultRowHeight="17.25" outlineLevelCol="1" x14ac:dyDescent="0.25"/>
  <cols>
    <col min="1" max="1" width="1.28515625" style="22" bestFit="1" customWidth="1"/>
    <col min="2" max="2" width="10.28515625" style="2" bestFit="1" customWidth="1"/>
    <col min="3" max="3" width="17.28515625" style="7" bestFit="1" customWidth="1"/>
    <col min="4" max="4" width="19.85546875" style="7" customWidth="1"/>
    <col min="5" max="5" width="26.85546875" style="2" bestFit="1" customWidth="1"/>
    <col min="6" max="6" width="40.28515625" style="2" customWidth="1"/>
    <col min="7" max="7" width="37.85546875" style="2" bestFit="1" customWidth="1"/>
    <col min="8" max="8" width="38.42578125" style="2" customWidth="1"/>
    <col min="9" max="9" width="19.28515625" style="2" bestFit="1" customWidth="1"/>
    <col min="10" max="10" width="20.7109375" style="2" bestFit="1" customWidth="1"/>
    <col min="11" max="11" width="27.42578125" style="2" customWidth="1"/>
    <col min="12" max="12" width="18.5703125" style="6" customWidth="1" outlineLevel="1" collapsed="1"/>
    <col min="13" max="13" width="17.28515625" style="5" customWidth="1" outlineLevel="1"/>
    <col min="14" max="14" width="16.85546875" style="4" customWidth="1" outlineLevel="1"/>
    <col min="15" max="15" width="22.42578125" style="3" customWidth="1" outlineLevel="1"/>
    <col min="16" max="16" width="19.140625" style="2" customWidth="1" outlineLevel="1"/>
    <col min="17" max="17" width="23.7109375" style="2" customWidth="1" outlineLevel="1"/>
    <col min="18" max="16384" width="11.42578125" style="22"/>
  </cols>
  <sheetData>
    <row r="1" spans="2:17" ht="21.75" x14ac:dyDescent="0.25">
      <c r="D1" s="35" t="s">
        <v>902</v>
      </c>
      <c r="E1" s="35"/>
      <c r="F1" s="35"/>
      <c r="G1" s="35"/>
      <c r="H1" s="35"/>
      <c r="I1" s="35"/>
      <c r="J1" s="35"/>
      <c r="K1" s="35"/>
      <c r="L1" s="35"/>
      <c r="M1" s="35"/>
      <c r="N1" s="22"/>
      <c r="O1" s="22"/>
      <c r="P1" s="22"/>
      <c r="Q1" s="22"/>
    </row>
    <row r="2" spans="2:17" ht="21.75" x14ac:dyDescent="0.25">
      <c r="C2" s="21"/>
      <c r="D2" s="36" t="s">
        <v>903</v>
      </c>
      <c r="E2" s="36"/>
      <c r="F2" s="36"/>
      <c r="G2" s="36"/>
      <c r="H2" s="36"/>
      <c r="I2" s="36"/>
      <c r="J2" s="36"/>
      <c r="K2" s="36"/>
      <c r="L2" s="36"/>
      <c r="M2" s="36"/>
      <c r="N2" s="22"/>
      <c r="O2" s="22"/>
      <c r="P2" s="22"/>
      <c r="Q2" s="22"/>
    </row>
    <row r="3" spans="2:17" ht="21.75" x14ac:dyDescent="0.25">
      <c r="C3" s="21"/>
      <c r="D3" s="36" t="s">
        <v>904</v>
      </c>
      <c r="E3" s="36"/>
      <c r="F3" s="36"/>
      <c r="G3" s="36"/>
      <c r="H3" s="36"/>
      <c r="I3" s="36"/>
      <c r="J3" s="36"/>
      <c r="K3" s="36"/>
      <c r="L3" s="36"/>
      <c r="M3" s="36"/>
      <c r="N3" s="22"/>
      <c r="O3" s="22"/>
      <c r="P3" s="22"/>
      <c r="Q3" s="22"/>
    </row>
    <row r="4" spans="2:17" ht="21.75" x14ac:dyDescent="0.25">
      <c r="C4" s="20"/>
      <c r="D4" s="35" t="s">
        <v>906</v>
      </c>
      <c r="E4" s="35"/>
      <c r="F4" s="35"/>
      <c r="G4" s="35"/>
      <c r="H4" s="35"/>
      <c r="I4" s="35"/>
      <c r="J4" s="35"/>
      <c r="K4" s="35"/>
      <c r="L4" s="35"/>
      <c r="M4" s="35"/>
      <c r="N4" s="22"/>
      <c r="O4" s="22"/>
      <c r="P4" s="22"/>
      <c r="Q4" s="22"/>
    </row>
    <row r="5" spans="2:17" ht="21.75" x14ac:dyDescent="0.25">
      <c r="C5" s="14"/>
      <c r="D5" s="35" t="s">
        <v>911</v>
      </c>
      <c r="E5" s="35"/>
      <c r="F5" s="35"/>
      <c r="G5" s="35"/>
      <c r="H5" s="35"/>
      <c r="I5" s="35"/>
      <c r="J5" s="35"/>
      <c r="K5" s="35"/>
      <c r="L5" s="35"/>
      <c r="M5" s="35"/>
      <c r="N5" s="22"/>
      <c r="O5" s="22"/>
      <c r="P5" s="22"/>
      <c r="Q5" s="22"/>
    </row>
    <row r="6" spans="2:17" ht="16.5" customHeight="1" x14ac:dyDescent="0.25">
      <c r="B6" s="37"/>
      <c r="C6" s="37"/>
      <c r="D6" s="14"/>
      <c r="E6" s="14"/>
      <c r="F6" s="14"/>
      <c r="G6" s="14"/>
      <c r="H6" s="14"/>
      <c r="I6" s="14"/>
      <c r="J6" s="14"/>
      <c r="K6" s="14"/>
      <c r="L6" s="14"/>
      <c r="M6" s="14"/>
      <c r="N6" s="22"/>
      <c r="O6" s="22"/>
      <c r="P6" s="22"/>
      <c r="Q6" s="22"/>
    </row>
    <row r="7" spans="2:17" s="14" customFormat="1" ht="45.75" customHeight="1" x14ac:dyDescent="0.25">
      <c r="B7" s="16" t="s">
        <v>40</v>
      </c>
      <c r="C7" s="19" t="s">
        <v>39</v>
      </c>
      <c r="D7" s="16" t="s">
        <v>14</v>
      </c>
      <c r="E7" s="16" t="s">
        <v>13</v>
      </c>
      <c r="F7" s="16" t="s">
        <v>12</v>
      </c>
      <c r="G7" s="16" t="s">
        <v>38</v>
      </c>
      <c r="H7" s="16" t="s">
        <v>11</v>
      </c>
      <c r="I7" s="16" t="s">
        <v>37</v>
      </c>
      <c r="J7" s="16" t="s">
        <v>36</v>
      </c>
      <c r="K7" s="16" t="s">
        <v>35</v>
      </c>
      <c r="L7" s="15" t="s">
        <v>34</v>
      </c>
      <c r="M7" s="18" t="s">
        <v>33</v>
      </c>
      <c r="N7" s="17" t="s">
        <v>32</v>
      </c>
      <c r="O7" s="16" t="s">
        <v>31</v>
      </c>
      <c r="P7" s="16" t="s">
        <v>10</v>
      </c>
      <c r="Q7" s="15" t="s">
        <v>42</v>
      </c>
    </row>
    <row r="8" spans="2:17" ht="34.5" customHeight="1" x14ac:dyDescent="0.25">
      <c r="B8" s="13">
        <v>1</v>
      </c>
      <c r="C8" s="12">
        <v>45719</v>
      </c>
      <c r="D8" s="8" t="s">
        <v>5</v>
      </c>
      <c r="E8" s="8" t="s">
        <v>45</v>
      </c>
      <c r="F8" s="8" t="s">
        <v>45</v>
      </c>
      <c r="G8" s="8" t="s">
        <v>51</v>
      </c>
      <c r="H8" s="8" t="s">
        <v>4</v>
      </c>
      <c r="I8" s="8" t="s">
        <v>52</v>
      </c>
      <c r="J8" s="8" t="s">
        <v>198</v>
      </c>
      <c r="K8" s="8" t="s">
        <v>199</v>
      </c>
      <c r="L8" s="9">
        <v>1972</v>
      </c>
      <c r="M8" s="11">
        <v>1295</v>
      </c>
      <c r="N8" s="10">
        <f t="shared" ref="N8:N71" si="0">+L8*M8</f>
        <v>2553740</v>
      </c>
      <c r="O8" s="8" t="s">
        <v>200</v>
      </c>
      <c r="P8" s="8" t="s">
        <v>6</v>
      </c>
      <c r="Q8" s="9">
        <f>+L8*5</f>
        <v>9860</v>
      </c>
    </row>
    <row r="9" spans="2:17" ht="34.5" customHeight="1" x14ac:dyDescent="0.25">
      <c r="B9" s="13">
        <f>+B8+1</f>
        <v>2</v>
      </c>
      <c r="C9" s="12">
        <v>45719</v>
      </c>
      <c r="D9" s="8" t="s">
        <v>8</v>
      </c>
      <c r="E9" s="8" t="s">
        <v>134</v>
      </c>
      <c r="F9" s="8" t="s">
        <v>201</v>
      </c>
      <c r="G9" s="8" t="s">
        <v>202</v>
      </c>
      <c r="H9" s="8" t="s">
        <v>30</v>
      </c>
      <c r="I9" s="8" t="s">
        <v>203</v>
      </c>
      <c r="J9" s="8" t="s">
        <v>204</v>
      </c>
      <c r="K9" s="8" t="s">
        <v>75</v>
      </c>
      <c r="L9" s="9">
        <v>96</v>
      </c>
      <c r="M9" s="11">
        <v>0</v>
      </c>
      <c r="N9" s="10">
        <f t="shared" si="0"/>
        <v>0</v>
      </c>
      <c r="O9" s="8" t="s">
        <v>123</v>
      </c>
      <c r="P9" s="8" t="s">
        <v>6</v>
      </c>
      <c r="Q9" s="9">
        <f>L9/2</f>
        <v>48</v>
      </c>
    </row>
    <row r="10" spans="2:17" ht="34.5" customHeight="1" x14ac:dyDescent="0.25">
      <c r="B10" s="13">
        <f t="shared" ref="B10:B73" si="1">+B9+1</f>
        <v>3</v>
      </c>
      <c r="C10" s="12">
        <v>45719</v>
      </c>
      <c r="D10" s="8" t="s">
        <v>8</v>
      </c>
      <c r="E10" s="8" t="s">
        <v>134</v>
      </c>
      <c r="F10" s="8" t="s">
        <v>205</v>
      </c>
      <c r="G10" s="8" t="s">
        <v>206</v>
      </c>
      <c r="H10" s="8" t="s">
        <v>30</v>
      </c>
      <c r="I10" s="8" t="s">
        <v>207</v>
      </c>
      <c r="J10" s="8" t="s">
        <v>208</v>
      </c>
      <c r="K10" s="8" t="s">
        <v>75</v>
      </c>
      <c r="L10" s="9">
        <v>25</v>
      </c>
      <c r="M10" s="11">
        <v>0</v>
      </c>
      <c r="N10" s="10">
        <f t="shared" si="0"/>
        <v>0</v>
      </c>
      <c r="O10" s="8" t="s">
        <v>123</v>
      </c>
      <c r="P10" s="8" t="s">
        <v>6</v>
      </c>
      <c r="Q10" s="9">
        <f>L10/2</f>
        <v>12.5</v>
      </c>
    </row>
    <row r="11" spans="2:17" s="28" customFormat="1" ht="34.5" customHeight="1" x14ac:dyDescent="0.25">
      <c r="B11" s="13">
        <f t="shared" si="1"/>
        <v>4</v>
      </c>
      <c r="C11" s="12">
        <v>45719</v>
      </c>
      <c r="D11" s="8" t="s">
        <v>8</v>
      </c>
      <c r="E11" s="8" t="s">
        <v>139</v>
      </c>
      <c r="F11" s="8" t="s">
        <v>209</v>
      </c>
      <c r="G11" s="8" t="s">
        <v>210</v>
      </c>
      <c r="H11" s="8" t="s">
        <v>211</v>
      </c>
      <c r="I11" s="8" t="s">
        <v>138</v>
      </c>
      <c r="J11" s="8" t="s">
        <v>93</v>
      </c>
      <c r="K11" s="8" t="s">
        <v>212</v>
      </c>
      <c r="L11" s="9">
        <v>100</v>
      </c>
      <c r="M11" s="11">
        <v>175</v>
      </c>
      <c r="N11" s="10">
        <f t="shared" si="0"/>
        <v>17500</v>
      </c>
      <c r="O11" s="8" t="s">
        <v>213</v>
      </c>
      <c r="P11" s="8" t="s">
        <v>0</v>
      </c>
      <c r="Q11" s="9">
        <f>L11</f>
        <v>100</v>
      </c>
    </row>
    <row r="12" spans="2:17" ht="34.5" customHeight="1" x14ac:dyDescent="0.25">
      <c r="B12" s="13">
        <f t="shared" si="1"/>
        <v>5</v>
      </c>
      <c r="C12" s="12">
        <v>45719</v>
      </c>
      <c r="D12" s="8" t="s">
        <v>8</v>
      </c>
      <c r="E12" s="8" t="s">
        <v>139</v>
      </c>
      <c r="F12" s="8" t="s">
        <v>209</v>
      </c>
      <c r="G12" s="8" t="s">
        <v>210</v>
      </c>
      <c r="H12" s="8" t="s">
        <v>211</v>
      </c>
      <c r="I12" s="8" t="s">
        <v>138</v>
      </c>
      <c r="J12" s="8" t="s">
        <v>93</v>
      </c>
      <c r="K12" s="8" t="s">
        <v>122</v>
      </c>
      <c r="L12" s="9">
        <v>30</v>
      </c>
      <c r="M12" s="11">
        <v>975</v>
      </c>
      <c r="N12" s="10">
        <f t="shared" si="0"/>
        <v>29250</v>
      </c>
      <c r="O12" s="8" t="s">
        <v>121</v>
      </c>
      <c r="P12" s="8" t="s">
        <v>0</v>
      </c>
      <c r="Q12" s="9">
        <v>158</v>
      </c>
    </row>
    <row r="13" spans="2:17" ht="34.5" customHeight="1" x14ac:dyDescent="0.25">
      <c r="B13" s="13">
        <f t="shared" si="1"/>
        <v>6</v>
      </c>
      <c r="C13" s="12">
        <v>45720</v>
      </c>
      <c r="D13" s="8" t="s">
        <v>8</v>
      </c>
      <c r="E13" s="8" t="s">
        <v>134</v>
      </c>
      <c r="F13" s="8" t="s">
        <v>209</v>
      </c>
      <c r="G13" s="8" t="s">
        <v>214</v>
      </c>
      <c r="H13" s="8" t="s">
        <v>4</v>
      </c>
      <c r="I13" s="8" t="s">
        <v>215</v>
      </c>
      <c r="J13" s="8" t="s">
        <v>133</v>
      </c>
      <c r="K13" s="8" t="s">
        <v>137</v>
      </c>
      <c r="L13" s="9">
        <v>25</v>
      </c>
      <c r="M13" s="11">
        <v>5325</v>
      </c>
      <c r="N13" s="10">
        <f t="shared" si="0"/>
        <v>133125</v>
      </c>
      <c r="O13" s="8" t="s">
        <v>135</v>
      </c>
      <c r="P13" s="8" t="s">
        <v>0</v>
      </c>
      <c r="Q13" s="9">
        <f>L13</f>
        <v>25</v>
      </c>
    </row>
    <row r="14" spans="2:17" ht="34.5" customHeight="1" x14ac:dyDescent="0.25">
      <c r="B14" s="13">
        <f t="shared" si="1"/>
        <v>7</v>
      </c>
      <c r="C14" s="12">
        <v>45720</v>
      </c>
      <c r="D14" s="8" t="s">
        <v>8</v>
      </c>
      <c r="E14" s="8" t="s">
        <v>134</v>
      </c>
      <c r="F14" s="8" t="s">
        <v>209</v>
      </c>
      <c r="G14" s="8" t="s">
        <v>214</v>
      </c>
      <c r="H14" s="8" t="s">
        <v>4</v>
      </c>
      <c r="I14" s="8" t="s">
        <v>215</v>
      </c>
      <c r="J14" s="8" t="s">
        <v>133</v>
      </c>
      <c r="K14" s="8" t="s">
        <v>136</v>
      </c>
      <c r="L14" s="9">
        <v>1</v>
      </c>
      <c r="M14" s="11">
        <v>3579</v>
      </c>
      <c r="N14" s="10">
        <f t="shared" si="0"/>
        <v>3579</v>
      </c>
      <c r="O14" s="8" t="s">
        <v>135</v>
      </c>
      <c r="P14" s="8" t="s">
        <v>0</v>
      </c>
      <c r="Q14" s="9">
        <f>L14</f>
        <v>1</v>
      </c>
    </row>
    <row r="15" spans="2:17" ht="34.5" customHeight="1" x14ac:dyDescent="0.25">
      <c r="B15" s="13">
        <f t="shared" si="1"/>
        <v>8</v>
      </c>
      <c r="C15" s="12">
        <v>45720</v>
      </c>
      <c r="D15" s="8" t="s">
        <v>8</v>
      </c>
      <c r="E15" s="8" t="s">
        <v>134</v>
      </c>
      <c r="F15" s="8" t="s">
        <v>209</v>
      </c>
      <c r="G15" s="8" t="s">
        <v>214</v>
      </c>
      <c r="H15" s="8" t="s">
        <v>4</v>
      </c>
      <c r="I15" s="8" t="s">
        <v>215</v>
      </c>
      <c r="J15" s="8" t="s">
        <v>133</v>
      </c>
      <c r="K15" s="8" t="s">
        <v>132</v>
      </c>
      <c r="L15" s="9">
        <v>13</v>
      </c>
      <c r="M15" s="11">
        <v>1500</v>
      </c>
      <c r="N15" s="10">
        <f t="shared" si="0"/>
        <v>19500</v>
      </c>
      <c r="O15" s="8" t="s">
        <v>131</v>
      </c>
      <c r="P15" s="8" t="s">
        <v>0</v>
      </c>
      <c r="Q15" s="9">
        <f>L15</f>
        <v>13</v>
      </c>
    </row>
    <row r="16" spans="2:17" ht="34.5" customHeight="1" x14ac:dyDescent="0.25">
      <c r="B16" s="13">
        <f t="shared" si="1"/>
        <v>9</v>
      </c>
      <c r="C16" s="12">
        <v>45721</v>
      </c>
      <c r="D16" s="8" t="s">
        <v>2</v>
      </c>
      <c r="E16" s="8" t="s">
        <v>186</v>
      </c>
      <c r="F16" s="8" t="s">
        <v>186</v>
      </c>
      <c r="G16" s="8" t="s">
        <v>216</v>
      </c>
      <c r="H16" s="8" t="s">
        <v>4</v>
      </c>
      <c r="I16" s="8" t="s">
        <v>217</v>
      </c>
      <c r="J16" s="8" t="s">
        <v>218</v>
      </c>
      <c r="K16" s="8" t="s">
        <v>144</v>
      </c>
      <c r="L16" s="9">
        <v>1564</v>
      </c>
      <c r="M16" s="11">
        <v>176.7</v>
      </c>
      <c r="N16" s="10">
        <f t="shared" si="0"/>
        <v>276358.8</v>
      </c>
      <c r="O16" s="8" t="s">
        <v>143</v>
      </c>
      <c r="P16" s="8" t="s">
        <v>6</v>
      </c>
      <c r="Q16" s="9">
        <f>L16</f>
        <v>1564</v>
      </c>
    </row>
    <row r="17" spans="1:17" ht="34.5" customHeight="1" x14ac:dyDescent="0.25">
      <c r="B17" s="13">
        <f t="shared" si="1"/>
        <v>10</v>
      </c>
      <c r="C17" s="12">
        <v>45721</v>
      </c>
      <c r="D17" s="8" t="s">
        <v>27</v>
      </c>
      <c r="E17" s="8" t="s">
        <v>142</v>
      </c>
      <c r="F17" s="8" t="s">
        <v>142</v>
      </c>
      <c r="G17" s="8" t="s">
        <v>219</v>
      </c>
      <c r="H17" s="8" t="s">
        <v>4</v>
      </c>
      <c r="I17" s="8" t="s">
        <v>141</v>
      </c>
      <c r="J17" s="8" t="s">
        <v>220</v>
      </c>
      <c r="K17" s="8" t="s">
        <v>199</v>
      </c>
      <c r="L17" s="9">
        <v>1253</v>
      </c>
      <c r="M17" s="11">
        <v>1295</v>
      </c>
      <c r="N17" s="10">
        <f t="shared" si="0"/>
        <v>1622635</v>
      </c>
      <c r="O17" s="8" t="s">
        <v>200</v>
      </c>
      <c r="P17" s="8" t="s">
        <v>6</v>
      </c>
      <c r="Q17" s="9">
        <f>+L17*5</f>
        <v>6265</v>
      </c>
    </row>
    <row r="18" spans="1:17" ht="34.5" customHeight="1" x14ac:dyDescent="0.25">
      <c r="B18" s="13">
        <f t="shared" si="1"/>
        <v>11</v>
      </c>
      <c r="C18" s="23">
        <v>45721</v>
      </c>
      <c r="D18" s="8" t="s">
        <v>7</v>
      </c>
      <c r="E18" s="8" t="s">
        <v>7</v>
      </c>
      <c r="F18" s="8" t="s">
        <v>221</v>
      </c>
      <c r="G18" s="8" t="s">
        <v>222</v>
      </c>
      <c r="H18" s="8" t="s">
        <v>140</v>
      </c>
      <c r="I18" s="8" t="s">
        <v>223</v>
      </c>
      <c r="J18" s="8" t="s">
        <v>224</v>
      </c>
      <c r="K18" s="8" t="s">
        <v>75</v>
      </c>
      <c r="L18" s="24">
        <v>500</v>
      </c>
      <c r="M18" s="25">
        <v>0</v>
      </c>
      <c r="N18" s="26">
        <f t="shared" si="0"/>
        <v>0</v>
      </c>
      <c r="O18" s="8" t="s">
        <v>123</v>
      </c>
      <c r="P18" s="8" t="s">
        <v>6</v>
      </c>
      <c r="Q18" s="24">
        <f>L18/2</f>
        <v>250</v>
      </c>
    </row>
    <row r="19" spans="1:17" ht="34.5" customHeight="1" x14ac:dyDescent="0.25">
      <c r="A19" s="2"/>
      <c r="B19" s="13">
        <f t="shared" si="1"/>
        <v>12</v>
      </c>
      <c r="C19" s="23">
        <v>45721</v>
      </c>
      <c r="D19" s="8" t="s">
        <v>7</v>
      </c>
      <c r="E19" s="8" t="s">
        <v>7</v>
      </c>
      <c r="F19" s="8" t="s">
        <v>225</v>
      </c>
      <c r="G19" s="8" t="s">
        <v>226</v>
      </c>
      <c r="H19" s="8" t="s">
        <v>46</v>
      </c>
      <c r="I19" s="8" t="s">
        <v>227</v>
      </c>
      <c r="J19" s="8" t="s">
        <v>228</v>
      </c>
      <c r="K19" s="8" t="s">
        <v>75</v>
      </c>
      <c r="L19" s="24">
        <v>1153</v>
      </c>
      <c r="M19" s="25">
        <v>0</v>
      </c>
      <c r="N19" s="26">
        <f t="shared" si="0"/>
        <v>0</v>
      </c>
      <c r="O19" s="8" t="s">
        <v>123</v>
      </c>
      <c r="P19" s="8" t="s">
        <v>6</v>
      </c>
      <c r="Q19" s="24">
        <f>L19/2</f>
        <v>576.5</v>
      </c>
    </row>
    <row r="20" spans="1:17" ht="34.5" customHeight="1" x14ac:dyDescent="0.25">
      <c r="A20" s="2"/>
      <c r="B20" s="13">
        <f t="shared" si="1"/>
        <v>13</v>
      </c>
      <c r="C20" s="23">
        <v>45721</v>
      </c>
      <c r="D20" s="8" t="s">
        <v>26</v>
      </c>
      <c r="E20" s="8" t="s">
        <v>229</v>
      </c>
      <c r="F20" s="8" t="s">
        <v>229</v>
      </c>
      <c r="G20" s="8" t="s">
        <v>230</v>
      </c>
      <c r="H20" s="8" t="s">
        <v>4</v>
      </c>
      <c r="I20" s="8" t="s">
        <v>231</v>
      </c>
      <c r="J20" s="8" t="s">
        <v>128</v>
      </c>
      <c r="K20" s="8" t="s">
        <v>95</v>
      </c>
      <c r="L20" s="24">
        <v>1540</v>
      </c>
      <c r="M20" s="25">
        <v>120</v>
      </c>
      <c r="N20" s="26">
        <f t="shared" si="0"/>
        <v>184800</v>
      </c>
      <c r="O20" s="8" t="s">
        <v>91</v>
      </c>
      <c r="P20" s="8" t="s">
        <v>1</v>
      </c>
      <c r="Q20" s="24">
        <f>L20/10</f>
        <v>154</v>
      </c>
    </row>
    <row r="21" spans="1:17" ht="34.5" customHeight="1" x14ac:dyDescent="0.25">
      <c r="A21" s="27"/>
      <c r="B21" s="13">
        <f t="shared" si="1"/>
        <v>14</v>
      </c>
      <c r="C21" s="23">
        <v>45721</v>
      </c>
      <c r="D21" s="8" t="s">
        <v>26</v>
      </c>
      <c r="E21" s="8" t="s">
        <v>229</v>
      </c>
      <c r="F21" s="8" t="s">
        <v>229</v>
      </c>
      <c r="G21" s="8" t="s">
        <v>230</v>
      </c>
      <c r="H21" s="8" t="s">
        <v>4</v>
      </c>
      <c r="I21" s="8" t="s">
        <v>231</v>
      </c>
      <c r="J21" s="8" t="s">
        <v>128</v>
      </c>
      <c r="K21" s="8" t="s">
        <v>94</v>
      </c>
      <c r="L21" s="24">
        <v>770</v>
      </c>
      <c r="M21" s="25">
        <v>110</v>
      </c>
      <c r="N21" s="26">
        <f t="shared" si="0"/>
        <v>84700</v>
      </c>
      <c r="O21" s="8" t="s">
        <v>91</v>
      </c>
      <c r="P21" s="8" t="s">
        <v>1</v>
      </c>
      <c r="Q21" s="24">
        <f>L21/5</f>
        <v>154</v>
      </c>
    </row>
    <row r="22" spans="1:17" ht="34.5" customHeight="1" x14ac:dyDescent="0.25">
      <c r="A22" s="27"/>
      <c r="B22" s="13">
        <f t="shared" si="1"/>
        <v>15</v>
      </c>
      <c r="C22" s="23">
        <v>45721</v>
      </c>
      <c r="D22" s="8" t="s">
        <v>26</v>
      </c>
      <c r="E22" s="8" t="s">
        <v>229</v>
      </c>
      <c r="F22" s="8" t="s">
        <v>229</v>
      </c>
      <c r="G22" s="8" t="s">
        <v>230</v>
      </c>
      <c r="H22" s="8" t="s">
        <v>4</v>
      </c>
      <c r="I22" s="8" t="s">
        <v>231</v>
      </c>
      <c r="J22" s="8" t="s">
        <v>128</v>
      </c>
      <c r="K22" s="8" t="s">
        <v>92</v>
      </c>
      <c r="L22" s="24">
        <v>9240</v>
      </c>
      <c r="M22" s="25">
        <v>0.8</v>
      </c>
      <c r="N22" s="26">
        <f t="shared" si="0"/>
        <v>7392</v>
      </c>
      <c r="O22" s="8" t="s">
        <v>91</v>
      </c>
      <c r="P22" s="8" t="s">
        <v>1</v>
      </c>
      <c r="Q22" s="24">
        <f>L22/60</f>
        <v>154</v>
      </c>
    </row>
    <row r="23" spans="1:17" ht="34.5" customHeight="1" x14ac:dyDescent="0.25">
      <c r="A23" s="27"/>
      <c r="B23" s="13">
        <f t="shared" si="1"/>
        <v>16</v>
      </c>
      <c r="C23" s="12">
        <v>45721</v>
      </c>
      <c r="D23" s="8" t="s">
        <v>27</v>
      </c>
      <c r="E23" s="8" t="s">
        <v>27</v>
      </c>
      <c r="F23" s="8" t="s">
        <v>232</v>
      </c>
      <c r="G23" s="8" t="s">
        <v>233</v>
      </c>
      <c r="H23" s="8" t="s">
        <v>56</v>
      </c>
      <c r="I23" s="8" t="s">
        <v>234</v>
      </c>
      <c r="J23" s="8" t="s">
        <v>127</v>
      </c>
      <c r="K23" s="8" t="s">
        <v>235</v>
      </c>
      <c r="L23" s="9">
        <v>25</v>
      </c>
      <c r="M23" s="11">
        <v>1200</v>
      </c>
      <c r="N23" s="10">
        <f t="shared" si="0"/>
        <v>30000</v>
      </c>
      <c r="O23" s="8" t="s">
        <v>126</v>
      </c>
      <c r="P23" s="8" t="s">
        <v>0</v>
      </c>
      <c r="Q23" s="9">
        <v>158</v>
      </c>
    </row>
    <row r="24" spans="1:17" ht="34.5" customHeight="1" x14ac:dyDescent="0.25">
      <c r="A24" s="27"/>
      <c r="B24" s="13">
        <f t="shared" si="1"/>
        <v>17</v>
      </c>
      <c r="C24" s="12">
        <v>45721</v>
      </c>
      <c r="D24" s="8" t="s">
        <v>83</v>
      </c>
      <c r="E24" s="8" t="s">
        <v>83</v>
      </c>
      <c r="F24" s="8" t="s">
        <v>236</v>
      </c>
      <c r="G24" s="8" t="s">
        <v>237</v>
      </c>
      <c r="H24" s="8" t="s">
        <v>48</v>
      </c>
      <c r="I24" s="8" t="s">
        <v>238</v>
      </c>
      <c r="J24" s="8" t="s">
        <v>125</v>
      </c>
      <c r="K24" s="8" t="s">
        <v>54</v>
      </c>
      <c r="L24" s="9">
        <v>205</v>
      </c>
      <c r="M24" s="11">
        <v>305</v>
      </c>
      <c r="N24" s="10">
        <f t="shared" si="0"/>
        <v>62525</v>
      </c>
      <c r="O24" s="8" t="s">
        <v>55</v>
      </c>
      <c r="P24" s="8" t="s">
        <v>0</v>
      </c>
      <c r="Q24" s="9">
        <v>158</v>
      </c>
    </row>
    <row r="25" spans="1:17" ht="34.5" customHeight="1" x14ac:dyDescent="0.25">
      <c r="B25" s="13">
        <f t="shared" si="1"/>
        <v>18</v>
      </c>
      <c r="C25" s="12">
        <v>45721</v>
      </c>
      <c r="D25" s="8" t="s">
        <v>83</v>
      </c>
      <c r="E25" s="8" t="s">
        <v>83</v>
      </c>
      <c r="F25" s="8" t="s">
        <v>236</v>
      </c>
      <c r="G25" s="8" t="s">
        <v>237</v>
      </c>
      <c r="H25" s="8" t="s">
        <v>48</v>
      </c>
      <c r="I25" s="8" t="s">
        <v>238</v>
      </c>
      <c r="J25" s="8" t="s">
        <v>125</v>
      </c>
      <c r="K25" s="8" t="s">
        <v>49</v>
      </c>
      <c r="L25" s="9">
        <v>3205</v>
      </c>
      <c r="M25" s="11">
        <v>270</v>
      </c>
      <c r="N25" s="10">
        <f t="shared" si="0"/>
        <v>865350</v>
      </c>
      <c r="O25" s="8" t="s">
        <v>50</v>
      </c>
      <c r="P25" s="8" t="s">
        <v>0</v>
      </c>
      <c r="Q25" s="9">
        <v>158</v>
      </c>
    </row>
    <row r="26" spans="1:17" ht="34.5" customHeight="1" x14ac:dyDescent="0.25">
      <c r="A26" s="2"/>
      <c r="B26" s="13">
        <f t="shared" si="1"/>
        <v>19</v>
      </c>
      <c r="C26" s="12">
        <v>45721</v>
      </c>
      <c r="D26" s="8" t="s">
        <v>26</v>
      </c>
      <c r="E26" s="8" t="s">
        <v>87</v>
      </c>
      <c r="F26" s="8" t="s">
        <v>239</v>
      </c>
      <c r="G26" s="8" t="s">
        <v>240</v>
      </c>
      <c r="H26" s="8" t="s">
        <v>30</v>
      </c>
      <c r="I26" s="8" t="s">
        <v>241</v>
      </c>
      <c r="J26" s="8" t="s">
        <v>124</v>
      </c>
      <c r="K26" s="8" t="s">
        <v>122</v>
      </c>
      <c r="L26" s="9">
        <v>22</v>
      </c>
      <c r="M26" s="11">
        <v>975</v>
      </c>
      <c r="N26" s="10">
        <f t="shared" si="0"/>
        <v>21450</v>
      </c>
      <c r="O26" s="8" t="s">
        <v>121</v>
      </c>
      <c r="P26" s="8" t="s">
        <v>0</v>
      </c>
      <c r="Q26" s="9">
        <v>158</v>
      </c>
    </row>
    <row r="27" spans="1:17" ht="34.5" customHeight="1" x14ac:dyDescent="0.25">
      <c r="B27" s="13">
        <f t="shared" si="1"/>
        <v>20</v>
      </c>
      <c r="C27" s="23">
        <v>45722</v>
      </c>
      <c r="D27" s="8" t="s">
        <v>5</v>
      </c>
      <c r="E27" s="8" t="s">
        <v>242</v>
      </c>
      <c r="F27" s="8" t="s">
        <v>243</v>
      </c>
      <c r="G27" s="8" t="s">
        <v>244</v>
      </c>
      <c r="H27" s="8" t="s">
        <v>30</v>
      </c>
      <c r="I27" s="8" t="s">
        <v>245</v>
      </c>
      <c r="J27" s="8" t="s">
        <v>246</v>
      </c>
      <c r="K27" s="8" t="s">
        <v>75</v>
      </c>
      <c r="L27" s="24">
        <v>117</v>
      </c>
      <c r="M27" s="25">
        <v>0</v>
      </c>
      <c r="N27" s="26">
        <f t="shared" si="0"/>
        <v>0</v>
      </c>
      <c r="O27" s="8" t="s">
        <v>123</v>
      </c>
      <c r="P27" s="8" t="s">
        <v>6</v>
      </c>
      <c r="Q27" s="24">
        <f>L27/2</f>
        <v>58.5</v>
      </c>
    </row>
    <row r="28" spans="1:17" ht="34.5" customHeight="1" x14ac:dyDescent="0.25">
      <c r="B28" s="13">
        <f t="shared" si="1"/>
        <v>21</v>
      </c>
      <c r="C28" s="23">
        <v>45722</v>
      </c>
      <c r="D28" s="8" t="s">
        <v>5</v>
      </c>
      <c r="E28" s="8" t="s">
        <v>242</v>
      </c>
      <c r="F28" s="8" t="s">
        <v>247</v>
      </c>
      <c r="G28" s="8" t="s">
        <v>248</v>
      </c>
      <c r="H28" s="8" t="s">
        <v>30</v>
      </c>
      <c r="I28" s="8" t="s">
        <v>249</v>
      </c>
      <c r="J28" s="8" t="s">
        <v>250</v>
      </c>
      <c r="K28" s="8" t="s">
        <v>75</v>
      </c>
      <c r="L28" s="24">
        <v>100</v>
      </c>
      <c r="M28" s="25">
        <v>0</v>
      </c>
      <c r="N28" s="26">
        <f t="shared" si="0"/>
        <v>0</v>
      </c>
      <c r="O28" s="8" t="s">
        <v>123</v>
      </c>
      <c r="P28" s="8" t="s">
        <v>6</v>
      </c>
      <c r="Q28" s="24">
        <f>L28/2</f>
        <v>50</v>
      </c>
    </row>
    <row r="29" spans="1:17" ht="34.5" customHeight="1" x14ac:dyDescent="0.25">
      <c r="B29" s="13">
        <f t="shared" si="1"/>
        <v>22</v>
      </c>
      <c r="C29" s="23">
        <v>45722</v>
      </c>
      <c r="D29" s="8" t="s">
        <v>5</v>
      </c>
      <c r="E29" s="8" t="s">
        <v>242</v>
      </c>
      <c r="F29" s="8" t="s">
        <v>251</v>
      </c>
      <c r="G29" s="8" t="s">
        <v>252</v>
      </c>
      <c r="H29" s="8" t="s">
        <v>30</v>
      </c>
      <c r="I29" s="8" t="s">
        <v>253</v>
      </c>
      <c r="J29" s="8" t="s">
        <v>254</v>
      </c>
      <c r="K29" s="8" t="s">
        <v>75</v>
      </c>
      <c r="L29" s="24">
        <v>152</v>
      </c>
      <c r="M29" s="25">
        <v>0</v>
      </c>
      <c r="N29" s="26">
        <f t="shared" si="0"/>
        <v>0</v>
      </c>
      <c r="O29" s="8" t="s">
        <v>123</v>
      </c>
      <c r="P29" s="8" t="s">
        <v>6</v>
      </c>
      <c r="Q29" s="24">
        <f>L29/2</f>
        <v>76</v>
      </c>
    </row>
    <row r="30" spans="1:17" ht="34.5" customHeight="1" x14ac:dyDescent="0.25">
      <c r="B30" s="13">
        <f t="shared" si="1"/>
        <v>23</v>
      </c>
      <c r="C30" s="23">
        <v>45722</v>
      </c>
      <c r="D30" s="8" t="s">
        <v>5</v>
      </c>
      <c r="E30" s="8" t="s">
        <v>242</v>
      </c>
      <c r="F30" s="8" t="s">
        <v>255</v>
      </c>
      <c r="G30" s="8" t="s">
        <v>256</v>
      </c>
      <c r="H30" s="8" t="s">
        <v>30</v>
      </c>
      <c r="I30" s="8" t="s">
        <v>257</v>
      </c>
      <c r="J30" s="8" t="s">
        <v>258</v>
      </c>
      <c r="K30" s="8" t="s">
        <v>75</v>
      </c>
      <c r="L30" s="24">
        <v>101</v>
      </c>
      <c r="M30" s="25">
        <v>0</v>
      </c>
      <c r="N30" s="26">
        <f t="shared" si="0"/>
        <v>0</v>
      </c>
      <c r="O30" s="8" t="s">
        <v>123</v>
      </c>
      <c r="P30" s="8" t="s">
        <v>6</v>
      </c>
      <c r="Q30" s="24">
        <f>L30/2</f>
        <v>50.5</v>
      </c>
    </row>
    <row r="31" spans="1:17" ht="34.5" customHeight="1" x14ac:dyDescent="0.25">
      <c r="B31" s="13">
        <f t="shared" si="1"/>
        <v>24</v>
      </c>
      <c r="C31" s="12">
        <v>45722</v>
      </c>
      <c r="D31" s="8" t="s">
        <v>26</v>
      </c>
      <c r="E31" s="8" t="s">
        <v>87</v>
      </c>
      <c r="F31" s="8" t="s">
        <v>259</v>
      </c>
      <c r="G31" s="8" t="s">
        <v>260</v>
      </c>
      <c r="H31" s="8" t="s">
        <v>30</v>
      </c>
      <c r="I31" s="8" t="s">
        <v>261</v>
      </c>
      <c r="J31" s="8" t="s">
        <v>198</v>
      </c>
      <c r="K31" s="8" t="s">
        <v>122</v>
      </c>
      <c r="L31" s="9">
        <v>33</v>
      </c>
      <c r="M31" s="11">
        <v>975</v>
      </c>
      <c r="N31" s="10">
        <f t="shared" si="0"/>
        <v>32175</v>
      </c>
      <c r="O31" s="8" t="s">
        <v>121</v>
      </c>
      <c r="P31" s="8" t="s">
        <v>0</v>
      </c>
      <c r="Q31" s="9">
        <v>158</v>
      </c>
    </row>
    <row r="32" spans="1:17" ht="34.5" customHeight="1" x14ac:dyDescent="0.25">
      <c r="B32" s="13">
        <f t="shared" si="1"/>
        <v>25</v>
      </c>
      <c r="C32" s="12">
        <v>45722</v>
      </c>
      <c r="D32" s="8" t="s">
        <v>26</v>
      </c>
      <c r="E32" s="8" t="s">
        <v>87</v>
      </c>
      <c r="F32" s="8" t="s">
        <v>262</v>
      </c>
      <c r="G32" s="8" t="s">
        <v>263</v>
      </c>
      <c r="H32" s="8" t="s">
        <v>30</v>
      </c>
      <c r="I32" s="8" t="s">
        <v>264</v>
      </c>
      <c r="J32" s="8" t="s">
        <v>204</v>
      </c>
      <c r="K32" s="8" t="s">
        <v>122</v>
      </c>
      <c r="L32" s="9">
        <v>18</v>
      </c>
      <c r="M32" s="11">
        <v>975</v>
      </c>
      <c r="N32" s="10">
        <f t="shared" si="0"/>
        <v>17550</v>
      </c>
      <c r="O32" s="8" t="s">
        <v>121</v>
      </c>
      <c r="P32" s="8" t="s">
        <v>0</v>
      </c>
      <c r="Q32" s="9">
        <v>158</v>
      </c>
    </row>
    <row r="33" spans="1:17" ht="34.5" customHeight="1" x14ac:dyDescent="0.25">
      <c r="B33" s="13">
        <f t="shared" si="1"/>
        <v>26</v>
      </c>
      <c r="C33" s="12">
        <v>45722</v>
      </c>
      <c r="D33" s="8" t="s">
        <v>26</v>
      </c>
      <c r="E33" s="8" t="s">
        <v>87</v>
      </c>
      <c r="F33" s="8" t="s">
        <v>265</v>
      </c>
      <c r="G33" s="8" t="s">
        <v>266</v>
      </c>
      <c r="H33" s="8" t="s">
        <v>30</v>
      </c>
      <c r="I33" s="8" t="s">
        <v>267</v>
      </c>
      <c r="J33" s="8" t="s">
        <v>208</v>
      </c>
      <c r="K33" s="8" t="s">
        <v>122</v>
      </c>
      <c r="L33" s="9">
        <v>12</v>
      </c>
      <c r="M33" s="11">
        <v>975</v>
      </c>
      <c r="N33" s="10">
        <f t="shared" si="0"/>
        <v>11700</v>
      </c>
      <c r="O33" s="8" t="s">
        <v>121</v>
      </c>
      <c r="P33" s="8" t="s">
        <v>0</v>
      </c>
      <c r="Q33" s="9">
        <v>158</v>
      </c>
    </row>
    <row r="34" spans="1:17" ht="34.5" customHeight="1" x14ac:dyDescent="0.25">
      <c r="A34" s="27"/>
      <c r="B34" s="13">
        <f t="shared" si="1"/>
        <v>27</v>
      </c>
      <c r="C34" s="23">
        <v>45722</v>
      </c>
      <c r="D34" s="8" t="s">
        <v>26</v>
      </c>
      <c r="E34" s="8" t="s">
        <v>87</v>
      </c>
      <c r="F34" s="8" t="s">
        <v>268</v>
      </c>
      <c r="G34" s="8" t="s">
        <v>269</v>
      </c>
      <c r="H34" s="8" t="s">
        <v>30</v>
      </c>
      <c r="I34" s="8" t="s">
        <v>270</v>
      </c>
      <c r="J34" s="8" t="s">
        <v>120</v>
      </c>
      <c r="K34" s="8" t="s">
        <v>95</v>
      </c>
      <c r="L34" s="24">
        <v>130</v>
      </c>
      <c r="M34" s="25">
        <v>120</v>
      </c>
      <c r="N34" s="26">
        <f t="shared" si="0"/>
        <v>15600</v>
      </c>
      <c r="O34" s="8" t="s">
        <v>91</v>
      </c>
      <c r="P34" s="8" t="s">
        <v>1</v>
      </c>
      <c r="Q34" s="24">
        <f>L34/10</f>
        <v>13</v>
      </c>
    </row>
    <row r="35" spans="1:17" ht="34.5" customHeight="1" x14ac:dyDescent="0.25">
      <c r="A35" s="27"/>
      <c r="B35" s="13">
        <f t="shared" si="1"/>
        <v>28</v>
      </c>
      <c r="C35" s="23">
        <v>45722</v>
      </c>
      <c r="D35" s="8" t="s">
        <v>26</v>
      </c>
      <c r="E35" s="8" t="s">
        <v>87</v>
      </c>
      <c r="F35" s="8" t="s">
        <v>268</v>
      </c>
      <c r="G35" s="8" t="s">
        <v>269</v>
      </c>
      <c r="H35" s="8" t="s">
        <v>30</v>
      </c>
      <c r="I35" s="8" t="s">
        <v>270</v>
      </c>
      <c r="J35" s="8" t="s">
        <v>120</v>
      </c>
      <c r="K35" s="8" t="s">
        <v>94</v>
      </c>
      <c r="L35" s="24">
        <v>65</v>
      </c>
      <c r="M35" s="25">
        <v>110</v>
      </c>
      <c r="N35" s="26">
        <f t="shared" si="0"/>
        <v>7150</v>
      </c>
      <c r="O35" s="8" t="s">
        <v>91</v>
      </c>
      <c r="P35" s="8" t="s">
        <v>1</v>
      </c>
      <c r="Q35" s="24">
        <f>L35/5</f>
        <v>13</v>
      </c>
    </row>
    <row r="36" spans="1:17" ht="34.5" customHeight="1" x14ac:dyDescent="0.25">
      <c r="A36" s="27"/>
      <c r="B36" s="13">
        <f t="shared" si="1"/>
        <v>29</v>
      </c>
      <c r="C36" s="23">
        <v>45722</v>
      </c>
      <c r="D36" s="8" t="s">
        <v>26</v>
      </c>
      <c r="E36" s="8" t="s">
        <v>87</v>
      </c>
      <c r="F36" s="8" t="s">
        <v>268</v>
      </c>
      <c r="G36" s="8" t="s">
        <v>269</v>
      </c>
      <c r="H36" s="8" t="s">
        <v>30</v>
      </c>
      <c r="I36" s="8" t="s">
        <v>270</v>
      </c>
      <c r="J36" s="8" t="s">
        <v>120</v>
      </c>
      <c r="K36" s="8" t="s">
        <v>92</v>
      </c>
      <c r="L36" s="24">
        <v>780</v>
      </c>
      <c r="M36" s="25">
        <v>0.8</v>
      </c>
      <c r="N36" s="26">
        <f t="shared" si="0"/>
        <v>624</v>
      </c>
      <c r="O36" s="8" t="s">
        <v>91</v>
      </c>
      <c r="P36" s="8" t="s">
        <v>1</v>
      </c>
      <c r="Q36" s="24">
        <f>L36/60</f>
        <v>13</v>
      </c>
    </row>
    <row r="37" spans="1:17" ht="34.5" customHeight="1" x14ac:dyDescent="0.25">
      <c r="A37" s="27"/>
      <c r="B37" s="13">
        <f t="shared" si="1"/>
        <v>30</v>
      </c>
      <c r="C37" s="23">
        <v>45722</v>
      </c>
      <c r="D37" s="8" t="s">
        <v>26</v>
      </c>
      <c r="E37" s="8" t="s">
        <v>87</v>
      </c>
      <c r="F37" s="8" t="s">
        <v>271</v>
      </c>
      <c r="G37" s="8" t="s">
        <v>272</v>
      </c>
      <c r="H37" s="8" t="s">
        <v>30</v>
      </c>
      <c r="I37" s="8" t="s">
        <v>273</v>
      </c>
      <c r="J37" s="8" t="s">
        <v>119</v>
      </c>
      <c r="K37" s="8" t="s">
        <v>95</v>
      </c>
      <c r="L37" s="24">
        <v>150</v>
      </c>
      <c r="M37" s="25">
        <v>120</v>
      </c>
      <c r="N37" s="26">
        <f t="shared" si="0"/>
        <v>18000</v>
      </c>
      <c r="O37" s="8" t="s">
        <v>91</v>
      </c>
      <c r="P37" s="8" t="s">
        <v>1</v>
      </c>
      <c r="Q37" s="24">
        <f>L37/10</f>
        <v>15</v>
      </c>
    </row>
    <row r="38" spans="1:17" ht="34.5" customHeight="1" x14ac:dyDescent="0.25">
      <c r="A38" s="27"/>
      <c r="B38" s="13">
        <f t="shared" si="1"/>
        <v>31</v>
      </c>
      <c r="C38" s="23">
        <v>45722</v>
      </c>
      <c r="D38" s="8" t="s">
        <v>26</v>
      </c>
      <c r="E38" s="8" t="s">
        <v>87</v>
      </c>
      <c r="F38" s="8" t="s">
        <v>271</v>
      </c>
      <c r="G38" s="8" t="s">
        <v>272</v>
      </c>
      <c r="H38" s="8" t="s">
        <v>30</v>
      </c>
      <c r="I38" s="8" t="s">
        <v>273</v>
      </c>
      <c r="J38" s="8" t="s">
        <v>119</v>
      </c>
      <c r="K38" s="8" t="s">
        <v>94</v>
      </c>
      <c r="L38" s="24">
        <v>75</v>
      </c>
      <c r="M38" s="25">
        <v>110</v>
      </c>
      <c r="N38" s="26">
        <f t="shared" si="0"/>
        <v>8250</v>
      </c>
      <c r="O38" s="8" t="s">
        <v>91</v>
      </c>
      <c r="P38" s="8" t="s">
        <v>1</v>
      </c>
      <c r="Q38" s="24">
        <f>L38/5</f>
        <v>15</v>
      </c>
    </row>
    <row r="39" spans="1:17" ht="34.5" customHeight="1" x14ac:dyDescent="0.25">
      <c r="A39" s="27"/>
      <c r="B39" s="13">
        <f t="shared" si="1"/>
        <v>32</v>
      </c>
      <c r="C39" s="23">
        <v>45722</v>
      </c>
      <c r="D39" s="8" t="s">
        <v>26</v>
      </c>
      <c r="E39" s="8" t="s">
        <v>87</v>
      </c>
      <c r="F39" s="8" t="s">
        <v>271</v>
      </c>
      <c r="G39" s="8" t="s">
        <v>272</v>
      </c>
      <c r="H39" s="8" t="s">
        <v>30</v>
      </c>
      <c r="I39" s="8" t="s">
        <v>273</v>
      </c>
      <c r="J39" s="8" t="s">
        <v>119</v>
      </c>
      <c r="K39" s="8" t="s">
        <v>92</v>
      </c>
      <c r="L39" s="24">
        <v>900</v>
      </c>
      <c r="M39" s="25">
        <v>0.8</v>
      </c>
      <c r="N39" s="26">
        <f t="shared" si="0"/>
        <v>720</v>
      </c>
      <c r="O39" s="8" t="s">
        <v>91</v>
      </c>
      <c r="P39" s="8" t="s">
        <v>1</v>
      </c>
      <c r="Q39" s="24">
        <f>L39/60</f>
        <v>15</v>
      </c>
    </row>
    <row r="40" spans="1:17" ht="34.5" customHeight="1" x14ac:dyDescent="0.25">
      <c r="A40" s="27"/>
      <c r="B40" s="13">
        <f t="shared" si="1"/>
        <v>33</v>
      </c>
      <c r="C40" s="23">
        <v>45722</v>
      </c>
      <c r="D40" s="8" t="s">
        <v>26</v>
      </c>
      <c r="E40" s="8" t="s">
        <v>87</v>
      </c>
      <c r="F40" s="8" t="s">
        <v>274</v>
      </c>
      <c r="G40" s="8" t="s">
        <v>275</v>
      </c>
      <c r="H40" s="8" t="s">
        <v>30</v>
      </c>
      <c r="I40" s="8" t="s">
        <v>276</v>
      </c>
      <c r="J40" s="8" t="s">
        <v>118</v>
      </c>
      <c r="K40" s="8" t="s">
        <v>95</v>
      </c>
      <c r="L40" s="24">
        <v>150</v>
      </c>
      <c r="M40" s="25">
        <v>120</v>
      </c>
      <c r="N40" s="26">
        <f t="shared" si="0"/>
        <v>18000</v>
      </c>
      <c r="O40" s="8" t="s">
        <v>91</v>
      </c>
      <c r="P40" s="8" t="s">
        <v>1</v>
      </c>
      <c r="Q40" s="24">
        <f>L40/10</f>
        <v>15</v>
      </c>
    </row>
    <row r="41" spans="1:17" ht="34.5" customHeight="1" x14ac:dyDescent="0.25">
      <c r="A41" s="27"/>
      <c r="B41" s="13">
        <f t="shared" si="1"/>
        <v>34</v>
      </c>
      <c r="C41" s="23">
        <v>45722</v>
      </c>
      <c r="D41" s="8" t="s">
        <v>26</v>
      </c>
      <c r="E41" s="8" t="s">
        <v>87</v>
      </c>
      <c r="F41" s="8" t="s">
        <v>274</v>
      </c>
      <c r="G41" s="8" t="s">
        <v>275</v>
      </c>
      <c r="H41" s="8" t="s">
        <v>30</v>
      </c>
      <c r="I41" s="8" t="s">
        <v>276</v>
      </c>
      <c r="J41" s="8" t="s">
        <v>118</v>
      </c>
      <c r="K41" s="8" t="s">
        <v>94</v>
      </c>
      <c r="L41" s="24">
        <v>75</v>
      </c>
      <c r="M41" s="25">
        <v>110</v>
      </c>
      <c r="N41" s="26">
        <f t="shared" si="0"/>
        <v>8250</v>
      </c>
      <c r="O41" s="8" t="s">
        <v>91</v>
      </c>
      <c r="P41" s="8" t="s">
        <v>1</v>
      </c>
      <c r="Q41" s="24">
        <f>L41/5</f>
        <v>15</v>
      </c>
    </row>
    <row r="42" spans="1:17" ht="34.5" customHeight="1" x14ac:dyDescent="0.25">
      <c r="A42" s="27"/>
      <c r="B42" s="13">
        <f t="shared" si="1"/>
        <v>35</v>
      </c>
      <c r="C42" s="23">
        <v>45722</v>
      </c>
      <c r="D42" s="8" t="s">
        <v>26</v>
      </c>
      <c r="E42" s="8" t="s">
        <v>87</v>
      </c>
      <c r="F42" s="8" t="s">
        <v>274</v>
      </c>
      <c r="G42" s="8" t="s">
        <v>275</v>
      </c>
      <c r="H42" s="8" t="s">
        <v>30</v>
      </c>
      <c r="I42" s="8" t="s">
        <v>276</v>
      </c>
      <c r="J42" s="8" t="s">
        <v>118</v>
      </c>
      <c r="K42" s="8" t="s">
        <v>92</v>
      </c>
      <c r="L42" s="24">
        <v>900</v>
      </c>
      <c r="M42" s="25">
        <v>0.8</v>
      </c>
      <c r="N42" s="26">
        <f t="shared" si="0"/>
        <v>720</v>
      </c>
      <c r="O42" s="8" t="s">
        <v>91</v>
      </c>
      <c r="P42" s="8" t="s">
        <v>1</v>
      </c>
      <c r="Q42" s="24">
        <f>L42/60</f>
        <v>15</v>
      </c>
    </row>
    <row r="43" spans="1:17" ht="34.5" customHeight="1" x14ac:dyDescent="0.25">
      <c r="A43" s="27"/>
      <c r="B43" s="13">
        <f t="shared" si="1"/>
        <v>36</v>
      </c>
      <c r="C43" s="23">
        <v>45722</v>
      </c>
      <c r="D43" s="8" t="s">
        <v>26</v>
      </c>
      <c r="E43" s="8" t="s">
        <v>87</v>
      </c>
      <c r="F43" s="8" t="s">
        <v>277</v>
      </c>
      <c r="G43" s="8" t="s">
        <v>278</v>
      </c>
      <c r="H43" s="8" t="s">
        <v>30</v>
      </c>
      <c r="I43" s="8" t="s">
        <v>279</v>
      </c>
      <c r="J43" s="8" t="s">
        <v>117</v>
      </c>
      <c r="K43" s="8" t="s">
        <v>95</v>
      </c>
      <c r="L43" s="24">
        <v>100</v>
      </c>
      <c r="M43" s="25">
        <v>120</v>
      </c>
      <c r="N43" s="26">
        <f t="shared" si="0"/>
        <v>12000</v>
      </c>
      <c r="O43" s="8" t="s">
        <v>91</v>
      </c>
      <c r="P43" s="8" t="s">
        <v>1</v>
      </c>
      <c r="Q43" s="24">
        <f>L43/10</f>
        <v>10</v>
      </c>
    </row>
    <row r="44" spans="1:17" ht="34.5" customHeight="1" x14ac:dyDescent="0.25">
      <c r="A44" s="27"/>
      <c r="B44" s="13">
        <f t="shared" si="1"/>
        <v>37</v>
      </c>
      <c r="C44" s="23">
        <v>45722</v>
      </c>
      <c r="D44" s="8" t="s">
        <v>26</v>
      </c>
      <c r="E44" s="8" t="s">
        <v>87</v>
      </c>
      <c r="F44" s="8" t="s">
        <v>277</v>
      </c>
      <c r="G44" s="8" t="s">
        <v>278</v>
      </c>
      <c r="H44" s="8" t="s">
        <v>30</v>
      </c>
      <c r="I44" s="8" t="s">
        <v>279</v>
      </c>
      <c r="J44" s="8" t="s">
        <v>117</v>
      </c>
      <c r="K44" s="8" t="s">
        <v>94</v>
      </c>
      <c r="L44" s="24">
        <v>50</v>
      </c>
      <c r="M44" s="25">
        <v>110</v>
      </c>
      <c r="N44" s="26">
        <f t="shared" si="0"/>
        <v>5500</v>
      </c>
      <c r="O44" s="8" t="s">
        <v>91</v>
      </c>
      <c r="P44" s="8" t="s">
        <v>1</v>
      </c>
      <c r="Q44" s="24">
        <f>L44/5</f>
        <v>10</v>
      </c>
    </row>
    <row r="45" spans="1:17" ht="34.5" customHeight="1" x14ac:dyDescent="0.25">
      <c r="A45" s="27"/>
      <c r="B45" s="13">
        <f t="shared" si="1"/>
        <v>38</v>
      </c>
      <c r="C45" s="23">
        <v>45722</v>
      </c>
      <c r="D45" s="8" t="s">
        <v>26</v>
      </c>
      <c r="E45" s="8" t="s">
        <v>87</v>
      </c>
      <c r="F45" s="8" t="s">
        <v>277</v>
      </c>
      <c r="G45" s="8" t="s">
        <v>278</v>
      </c>
      <c r="H45" s="8" t="s">
        <v>30</v>
      </c>
      <c r="I45" s="8" t="s">
        <v>279</v>
      </c>
      <c r="J45" s="8" t="s">
        <v>117</v>
      </c>
      <c r="K45" s="8" t="s">
        <v>92</v>
      </c>
      <c r="L45" s="24">
        <v>600</v>
      </c>
      <c r="M45" s="25">
        <v>0.8</v>
      </c>
      <c r="N45" s="26">
        <f t="shared" si="0"/>
        <v>480</v>
      </c>
      <c r="O45" s="8" t="s">
        <v>91</v>
      </c>
      <c r="P45" s="8" t="s">
        <v>1</v>
      </c>
      <c r="Q45" s="24">
        <f>L45/60</f>
        <v>10</v>
      </c>
    </row>
    <row r="46" spans="1:17" ht="34.5" customHeight="1" x14ac:dyDescent="0.25">
      <c r="A46" s="27"/>
      <c r="B46" s="13">
        <f t="shared" si="1"/>
        <v>39</v>
      </c>
      <c r="C46" s="23">
        <v>45722</v>
      </c>
      <c r="D46" s="8" t="s">
        <v>26</v>
      </c>
      <c r="E46" s="8" t="s">
        <v>87</v>
      </c>
      <c r="F46" s="8" t="s">
        <v>280</v>
      </c>
      <c r="G46" s="8" t="s">
        <v>281</v>
      </c>
      <c r="H46" s="8" t="s">
        <v>30</v>
      </c>
      <c r="I46" s="8" t="s">
        <v>282</v>
      </c>
      <c r="J46" s="8" t="s">
        <v>116</v>
      </c>
      <c r="K46" s="8" t="s">
        <v>95</v>
      </c>
      <c r="L46" s="24">
        <v>150</v>
      </c>
      <c r="M46" s="25">
        <v>120</v>
      </c>
      <c r="N46" s="26">
        <f t="shared" si="0"/>
        <v>18000</v>
      </c>
      <c r="O46" s="8" t="s">
        <v>91</v>
      </c>
      <c r="P46" s="8" t="s">
        <v>1</v>
      </c>
      <c r="Q46" s="24">
        <f>L46/10</f>
        <v>15</v>
      </c>
    </row>
    <row r="47" spans="1:17" ht="34.5" customHeight="1" x14ac:dyDescent="0.25">
      <c r="A47" s="27"/>
      <c r="B47" s="13">
        <f t="shared" si="1"/>
        <v>40</v>
      </c>
      <c r="C47" s="23">
        <v>45722</v>
      </c>
      <c r="D47" s="8" t="s">
        <v>26</v>
      </c>
      <c r="E47" s="8" t="s">
        <v>87</v>
      </c>
      <c r="F47" s="8" t="s">
        <v>280</v>
      </c>
      <c r="G47" s="8" t="s">
        <v>281</v>
      </c>
      <c r="H47" s="8" t="s">
        <v>30</v>
      </c>
      <c r="I47" s="8" t="s">
        <v>282</v>
      </c>
      <c r="J47" s="8" t="s">
        <v>116</v>
      </c>
      <c r="K47" s="8" t="s">
        <v>94</v>
      </c>
      <c r="L47" s="24">
        <v>75</v>
      </c>
      <c r="M47" s="25">
        <v>110</v>
      </c>
      <c r="N47" s="26">
        <f t="shared" si="0"/>
        <v>8250</v>
      </c>
      <c r="O47" s="8" t="s">
        <v>91</v>
      </c>
      <c r="P47" s="8" t="s">
        <v>1</v>
      </c>
      <c r="Q47" s="24">
        <f>L47/5</f>
        <v>15</v>
      </c>
    </row>
    <row r="48" spans="1:17" ht="34.5" customHeight="1" x14ac:dyDescent="0.25">
      <c r="A48" s="27"/>
      <c r="B48" s="13">
        <f t="shared" si="1"/>
        <v>41</v>
      </c>
      <c r="C48" s="23">
        <v>45722</v>
      </c>
      <c r="D48" s="8" t="s">
        <v>26</v>
      </c>
      <c r="E48" s="8" t="s">
        <v>87</v>
      </c>
      <c r="F48" s="8" t="s">
        <v>280</v>
      </c>
      <c r="G48" s="8" t="s">
        <v>281</v>
      </c>
      <c r="H48" s="8" t="s">
        <v>30</v>
      </c>
      <c r="I48" s="8" t="s">
        <v>282</v>
      </c>
      <c r="J48" s="8" t="s">
        <v>116</v>
      </c>
      <c r="K48" s="8" t="s">
        <v>92</v>
      </c>
      <c r="L48" s="24">
        <v>900</v>
      </c>
      <c r="M48" s="25">
        <v>0.8</v>
      </c>
      <c r="N48" s="26">
        <f t="shared" si="0"/>
        <v>720</v>
      </c>
      <c r="O48" s="8" t="s">
        <v>91</v>
      </c>
      <c r="P48" s="8" t="s">
        <v>1</v>
      </c>
      <c r="Q48" s="24">
        <f>L48/60</f>
        <v>15</v>
      </c>
    </row>
    <row r="49" spans="1:17" ht="34.5" customHeight="1" x14ac:dyDescent="0.25">
      <c r="A49" s="27"/>
      <c r="B49" s="13">
        <f t="shared" si="1"/>
        <v>42</v>
      </c>
      <c r="C49" s="23">
        <v>45722</v>
      </c>
      <c r="D49" s="8" t="s">
        <v>26</v>
      </c>
      <c r="E49" s="8" t="s">
        <v>87</v>
      </c>
      <c r="F49" s="8" t="s">
        <v>283</v>
      </c>
      <c r="G49" s="8" t="s">
        <v>284</v>
      </c>
      <c r="H49" s="8" t="s">
        <v>30</v>
      </c>
      <c r="I49" s="8" t="s">
        <v>285</v>
      </c>
      <c r="J49" s="8" t="s">
        <v>115</v>
      </c>
      <c r="K49" s="8" t="s">
        <v>95</v>
      </c>
      <c r="L49" s="24">
        <v>160</v>
      </c>
      <c r="M49" s="25">
        <v>120</v>
      </c>
      <c r="N49" s="26">
        <f t="shared" si="0"/>
        <v>19200</v>
      </c>
      <c r="O49" s="8" t="s">
        <v>91</v>
      </c>
      <c r="P49" s="8" t="s">
        <v>1</v>
      </c>
      <c r="Q49" s="24">
        <f>L49/10</f>
        <v>16</v>
      </c>
    </row>
    <row r="50" spans="1:17" ht="34.5" customHeight="1" x14ac:dyDescent="0.25">
      <c r="A50" s="27"/>
      <c r="B50" s="13">
        <f t="shared" si="1"/>
        <v>43</v>
      </c>
      <c r="C50" s="23">
        <v>45722</v>
      </c>
      <c r="D50" s="8" t="s">
        <v>26</v>
      </c>
      <c r="E50" s="8" t="s">
        <v>87</v>
      </c>
      <c r="F50" s="8" t="s">
        <v>283</v>
      </c>
      <c r="G50" s="8" t="s">
        <v>284</v>
      </c>
      <c r="H50" s="8" t="s">
        <v>30</v>
      </c>
      <c r="I50" s="8" t="s">
        <v>285</v>
      </c>
      <c r="J50" s="8" t="s">
        <v>115</v>
      </c>
      <c r="K50" s="8" t="s">
        <v>94</v>
      </c>
      <c r="L50" s="24">
        <v>80</v>
      </c>
      <c r="M50" s="25">
        <v>110</v>
      </c>
      <c r="N50" s="26">
        <f t="shared" si="0"/>
        <v>8800</v>
      </c>
      <c r="O50" s="8" t="s">
        <v>91</v>
      </c>
      <c r="P50" s="8" t="s">
        <v>1</v>
      </c>
      <c r="Q50" s="24">
        <f>L50/5</f>
        <v>16</v>
      </c>
    </row>
    <row r="51" spans="1:17" ht="34.5" customHeight="1" x14ac:dyDescent="0.25">
      <c r="A51" s="27"/>
      <c r="B51" s="13">
        <f t="shared" si="1"/>
        <v>44</v>
      </c>
      <c r="C51" s="23">
        <v>45722</v>
      </c>
      <c r="D51" s="8" t="s">
        <v>26</v>
      </c>
      <c r="E51" s="8" t="s">
        <v>87</v>
      </c>
      <c r="F51" s="8" t="s">
        <v>283</v>
      </c>
      <c r="G51" s="8" t="s">
        <v>284</v>
      </c>
      <c r="H51" s="8" t="s">
        <v>30</v>
      </c>
      <c r="I51" s="8" t="s">
        <v>285</v>
      </c>
      <c r="J51" s="8" t="s">
        <v>115</v>
      </c>
      <c r="K51" s="8" t="s">
        <v>92</v>
      </c>
      <c r="L51" s="24">
        <v>960</v>
      </c>
      <c r="M51" s="25">
        <v>0.8</v>
      </c>
      <c r="N51" s="26">
        <f t="shared" si="0"/>
        <v>768</v>
      </c>
      <c r="O51" s="8" t="s">
        <v>91</v>
      </c>
      <c r="P51" s="8" t="s">
        <v>1</v>
      </c>
      <c r="Q51" s="24">
        <f>L51/60</f>
        <v>16</v>
      </c>
    </row>
    <row r="52" spans="1:17" ht="34.5" customHeight="1" x14ac:dyDescent="0.25">
      <c r="A52" s="27"/>
      <c r="B52" s="13">
        <f t="shared" si="1"/>
        <v>45</v>
      </c>
      <c r="C52" s="23">
        <v>45722</v>
      </c>
      <c r="D52" s="8" t="s">
        <v>26</v>
      </c>
      <c r="E52" s="8" t="s">
        <v>87</v>
      </c>
      <c r="F52" s="8" t="s">
        <v>286</v>
      </c>
      <c r="G52" s="8" t="s">
        <v>287</v>
      </c>
      <c r="H52" s="8" t="s">
        <v>30</v>
      </c>
      <c r="I52" s="8" t="s">
        <v>288</v>
      </c>
      <c r="J52" s="8" t="s">
        <v>114</v>
      </c>
      <c r="K52" s="8" t="s">
        <v>95</v>
      </c>
      <c r="L52" s="24">
        <v>160</v>
      </c>
      <c r="M52" s="25">
        <v>120</v>
      </c>
      <c r="N52" s="26">
        <f t="shared" si="0"/>
        <v>19200</v>
      </c>
      <c r="O52" s="8" t="s">
        <v>91</v>
      </c>
      <c r="P52" s="8" t="s">
        <v>1</v>
      </c>
      <c r="Q52" s="24">
        <f>L52/10</f>
        <v>16</v>
      </c>
    </row>
    <row r="53" spans="1:17" ht="34.5" customHeight="1" x14ac:dyDescent="0.25">
      <c r="A53" s="27"/>
      <c r="B53" s="13">
        <f t="shared" si="1"/>
        <v>46</v>
      </c>
      <c r="C53" s="23">
        <v>45722</v>
      </c>
      <c r="D53" s="8" t="s">
        <v>26</v>
      </c>
      <c r="E53" s="8" t="s">
        <v>87</v>
      </c>
      <c r="F53" s="8" t="s">
        <v>286</v>
      </c>
      <c r="G53" s="8" t="s">
        <v>287</v>
      </c>
      <c r="H53" s="8" t="s">
        <v>30</v>
      </c>
      <c r="I53" s="8" t="s">
        <v>288</v>
      </c>
      <c r="J53" s="8" t="s">
        <v>114</v>
      </c>
      <c r="K53" s="8" t="s">
        <v>94</v>
      </c>
      <c r="L53" s="24">
        <v>80</v>
      </c>
      <c r="M53" s="25">
        <v>110</v>
      </c>
      <c r="N53" s="26">
        <f t="shared" si="0"/>
        <v>8800</v>
      </c>
      <c r="O53" s="8" t="s">
        <v>91</v>
      </c>
      <c r="P53" s="8" t="s">
        <v>1</v>
      </c>
      <c r="Q53" s="24">
        <f>L53/5</f>
        <v>16</v>
      </c>
    </row>
    <row r="54" spans="1:17" ht="34.5" customHeight="1" x14ac:dyDescent="0.25">
      <c r="A54" s="27"/>
      <c r="B54" s="13">
        <f t="shared" si="1"/>
        <v>47</v>
      </c>
      <c r="C54" s="23">
        <v>45722</v>
      </c>
      <c r="D54" s="8" t="s">
        <v>26</v>
      </c>
      <c r="E54" s="8" t="s">
        <v>87</v>
      </c>
      <c r="F54" s="8" t="s">
        <v>286</v>
      </c>
      <c r="G54" s="8" t="s">
        <v>287</v>
      </c>
      <c r="H54" s="8" t="s">
        <v>30</v>
      </c>
      <c r="I54" s="8" t="s">
        <v>288</v>
      </c>
      <c r="J54" s="8" t="s">
        <v>114</v>
      </c>
      <c r="K54" s="8" t="s">
        <v>92</v>
      </c>
      <c r="L54" s="24">
        <v>960</v>
      </c>
      <c r="M54" s="25">
        <v>0.8</v>
      </c>
      <c r="N54" s="26">
        <f t="shared" si="0"/>
        <v>768</v>
      </c>
      <c r="O54" s="8" t="s">
        <v>91</v>
      </c>
      <c r="P54" s="8" t="s">
        <v>1</v>
      </c>
      <c r="Q54" s="24">
        <f>L54/60</f>
        <v>16</v>
      </c>
    </row>
    <row r="55" spans="1:17" ht="34.5" customHeight="1" x14ac:dyDescent="0.25">
      <c r="A55" s="27"/>
      <c r="B55" s="13">
        <f t="shared" si="1"/>
        <v>48</v>
      </c>
      <c r="C55" s="23">
        <v>45722</v>
      </c>
      <c r="D55" s="8" t="s">
        <v>26</v>
      </c>
      <c r="E55" s="8" t="s">
        <v>87</v>
      </c>
      <c r="F55" s="8" t="s">
        <v>289</v>
      </c>
      <c r="G55" s="8" t="s">
        <v>290</v>
      </c>
      <c r="H55" s="8" t="s">
        <v>30</v>
      </c>
      <c r="I55" s="8" t="s">
        <v>291</v>
      </c>
      <c r="J55" s="8" t="s">
        <v>113</v>
      </c>
      <c r="K55" s="8" t="s">
        <v>95</v>
      </c>
      <c r="L55" s="24">
        <v>180</v>
      </c>
      <c r="M55" s="25">
        <v>120</v>
      </c>
      <c r="N55" s="26">
        <f t="shared" si="0"/>
        <v>21600</v>
      </c>
      <c r="O55" s="8" t="s">
        <v>91</v>
      </c>
      <c r="P55" s="8" t="s">
        <v>1</v>
      </c>
      <c r="Q55" s="24">
        <f>L55/10</f>
        <v>18</v>
      </c>
    </row>
    <row r="56" spans="1:17" ht="34.5" customHeight="1" x14ac:dyDescent="0.25">
      <c r="A56" s="27"/>
      <c r="B56" s="13">
        <f t="shared" si="1"/>
        <v>49</v>
      </c>
      <c r="C56" s="23">
        <v>45722</v>
      </c>
      <c r="D56" s="8" t="s">
        <v>26</v>
      </c>
      <c r="E56" s="8" t="s">
        <v>87</v>
      </c>
      <c r="F56" s="8" t="s">
        <v>289</v>
      </c>
      <c r="G56" s="8" t="s">
        <v>290</v>
      </c>
      <c r="H56" s="8" t="s">
        <v>30</v>
      </c>
      <c r="I56" s="8" t="s">
        <v>291</v>
      </c>
      <c r="J56" s="8" t="s">
        <v>113</v>
      </c>
      <c r="K56" s="8" t="s">
        <v>94</v>
      </c>
      <c r="L56" s="24">
        <v>90</v>
      </c>
      <c r="M56" s="25">
        <v>110</v>
      </c>
      <c r="N56" s="26">
        <f t="shared" si="0"/>
        <v>9900</v>
      </c>
      <c r="O56" s="8" t="s">
        <v>91</v>
      </c>
      <c r="P56" s="8" t="s">
        <v>1</v>
      </c>
      <c r="Q56" s="24">
        <f>L56/5</f>
        <v>18</v>
      </c>
    </row>
    <row r="57" spans="1:17" ht="34.5" customHeight="1" x14ac:dyDescent="0.25">
      <c r="A57" s="27"/>
      <c r="B57" s="13">
        <f t="shared" si="1"/>
        <v>50</v>
      </c>
      <c r="C57" s="23">
        <v>45722</v>
      </c>
      <c r="D57" s="8" t="s">
        <v>26</v>
      </c>
      <c r="E57" s="8" t="s">
        <v>87</v>
      </c>
      <c r="F57" s="8" t="s">
        <v>289</v>
      </c>
      <c r="G57" s="8" t="s">
        <v>290</v>
      </c>
      <c r="H57" s="8" t="s">
        <v>30</v>
      </c>
      <c r="I57" s="8" t="s">
        <v>291</v>
      </c>
      <c r="J57" s="8" t="s">
        <v>113</v>
      </c>
      <c r="K57" s="8" t="s">
        <v>92</v>
      </c>
      <c r="L57" s="24">
        <v>1080</v>
      </c>
      <c r="M57" s="25">
        <v>0.8</v>
      </c>
      <c r="N57" s="26">
        <f t="shared" si="0"/>
        <v>864</v>
      </c>
      <c r="O57" s="8" t="s">
        <v>91</v>
      </c>
      <c r="P57" s="8" t="s">
        <v>1</v>
      </c>
      <c r="Q57" s="24">
        <f>L57/60</f>
        <v>18</v>
      </c>
    </row>
    <row r="58" spans="1:17" ht="34.5" customHeight="1" x14ac:dyDescent="0.25">
      <c r="A58" s="27"/>
      <c r="B58" s="13">
        <f t="shared" si="1"/>
        <v>51</v>
      </c>
      <c r="C58" s="23">
        <v>45722</v>
      </c>
      <c r="D58" s="8" t="s">
        <v>26</v>
      </c>
      <c r="E58" s="8" t="s">
        <v>87</v>
      </c>
      <c r="F58" s="8" t="s">
        <v>292</v>
      </c>
      <c r="G58" s="8" t="s">
        <v>293</v>
      </c>
      <c r="H58" s="8" t="s">
        <v>30</v>
      </c>
      <c r="I58" s="8" t="s">
        <v>294</v>
      </c>
      <c r="J58" s="8" t="s">
        <v>112</v>
      </c>
      <c r="K58" s="8" t="s">
        <v>95</v>
      </c>
      <c r="L58" s="24">
        <v>180</v>
      </c>
      <c r="M58" s="25">
        <v>120</v>
      </c>
      <c r="N58" s="26">
        <f t="shared" si="0"/>
        <v>21600</v>
      </c>
      <c r="O58" s="8" t="s">
        <v>91</v>
      </c>
      <c r="P58" s="8" t="s">
        <v>1</v>
      </c>
      <c r="Q58" s="24">
        <f>L58/10</f>
        <v>18</v>
      </c>
    </row>
    <row r="59" spans="1:17" ht="34.5" customHeight="1" x14ac:dyDescent="0.25">
      <c r="A59" s="27"/>
      <c r="B59" s="13">
        <f t="shared" si="1"/>
        <v>52</v>
      </c>
      <c r="C59" s="23">
        <v>45722</v>
      </c>
      <c r="D59" s="8" t="s">
        <v>26</v>
      </c>
      <c r="E59" s="8" t="s">
        <v>87</v>
      </c>
      <c r="F59" s="8" t="s">
        <v>292</v>
      </c>
      <c r="G59" s="8" t="s">
        <v>293</v>
      </c>
      <c r="H59" s="8" t="s">
        <v>30</v>
      </c>
      <c r="I59" s="8" t="s">
        <v>294</v>
      </c>
      <c r="J59" s="8" t="s">
        <v>112</v>
      </c>
      <c r="K59" s="8" t="s">
        <v>94</v>
      </c>
      <c r="L59" s="24">
        <v>90</v>
      </c>
      <c r="M59" s="25">
        <v>110</v>
      </c>
      <c r="N59" s="26">
        <f t="shared" si="0"/>
        <v>9900</v>
      </c>
      <c r="O59" s="8" t="s">
        <v>91</v>
      </c>
      <c r="P59" s="8" t="s">
        <v>1</v>
      </c>
      <c r="Q59" s="24">
        <f>L59/5</f>
        <v>18</v>
      </c>
    </row>
    <row r="60" spans="1:17" ht="34.5" customHeight="1" x14ac:dyDescent="0.25">
      <c r="A60" s="27"/>
      <c r="B60" s="13">
        <f t="shared" si="1"/>
        <v>53</v>
      </c>
      <c r="C60" s="23">
        <v>45722</v>
      </c>
      <c r="D60" s="8" t="s">
        <v>26</v>
      </c>
      <c r="E60" s="8" t="s">
        <v>87</v>
      </c>
      <c r="F60" s="8" t="s">
        <v>292</v>
      </c>
      <c r="G60" s="8" t="s">
        <v>293</v>
      </c>
      <c r="H60" s="8" t="s">
        <v>30</v>
      </c>
      <c r="I60" s="8" t="s">
        <v>294</v>
      </c>
      <c r="J60" s="8" t="s">
        <v>112</v>
      </c>
      <c r="K60" s="8" t="s">
        <v>92</v>
      </c>
      <c r="L60" s="24">
        <v>1080</v>
      </c>
      <c r="M60" s="25">
        <v>0.8</v>
      </c>
      <c r="N60" s="26">
        <f t="shared" si="0"/>
        <v>864</v>
      </c>
      <c r="O60" s="8" t="s">
        <v>91</v>
      </c>
      <c r="P60" s="8" t="s">
        <v>1</v>
      </c>
      <c r="Q60" s="24">
        <f>L60/60</f>
        <v>18</v>
      </c>
    </row>
    <row r="61" spans="1:17" ht="34.5" customHeight="1" x14ac:dyDescent="0.25">
      <c r="A61" s="27"/>
      <c r="B61" s="13">
        <f t="shared" si="1"/>
        <v>54</v>
      </c>
      <c r="C61" s="23">
        <v>45722</v>
      </c>
      <c r="D61" s="8" t="s">
        <v>26</v>
      </c>
      <c r="E61" s="8" t="s">
        <v>87</v>
      </c>
      <c r="F61" s="8" t="s">
        <v>295</v>
      </c>
      <c r="G61" s="8" t="s">
        <v>296</v>
      </c>
      <c r="H61" s="8" t="s">
        <v>30</v>
      </c>
      <c r="I61" s="8" t="s">
        <v>297</v>
      </c>
      <c r="J61" s="8" t="s">
        <v>111</v>
      </c>
      <c r="K61" s="8" t="s">
        <v>95</v>
      </c>
      <c r="L61" s="24">
        <v>180</v>
      </c>
      <c r="M61" s="25">
        <v>120</v>
      </c>
      <c r="N61" s="26">
        <f t="shared" si="0"/>
        <v>21600</v>
      </c>
      <c r="O61" s="8" t="s">
        <v>91</v>
      </c>
      <c r="P61" s="8" t="s">
        <v>1</v>
      </c>
      <c r="Q61" s="24">
        <f>L61/10</f>
        <v>18</v>
      </c>
    </row>
    <row r="62" spans="1:17" ht="34.5" customHeight="1" x14ac:dyDescent="0.25">
      <c r="A62" s="27"/>
      <c r="B62" s="13">
        <f t="shared" si="1"/>
        <v>55</v>
      </c>
      <c r="C62" s="23">
        <v>45722</v>
      </c>
      <c r="D62" s="8" t="s">
        <v>26</v>
      </c>
      <c r="E62" s="8" t="s">
        <v>87</v>
      </c>
      <c r="F62" s="8" t="s">
        <v>295</v>
      </c>
      <c r="G62" s="8" t="s">
        <v>296</v>
      </c>
      <c r="H62" s="8" t="s">
        <v>30</v>
      </c>
      <c r="I62" s="8" t="s">
        <v>297</v>
      </c>
      <c r="J62" s="8" t="s">
        <v>111</v>
      </c>
      <c r="K62" s="8" t="s">
        <v>94</v>
      </c>
      <c r="L62" s="24">
        <v>90</v>
      </c>
      <c r="M62" s="25">
        <v>110</v>
      </c>
      <c r="N62" s="26">
        <f t="shared" si="0"/>
        <v>9900</v>
      </c>
      <c r="O62" s="8" t="s">
        <v>91</v>
      </c>
      <c r="P62" s="8" t="s">
        <v>1</v>
      </c>
      <c r="Q62" s="24">
        <f>L62/5</f>
        <v>18</v>
      </c>
    </row>
    <row r="63" spans="1:17" ht="34.5" customHeight="1" x14ac:dyDescent="0.25">
      <c r="A63" s="27"/>
      <c r="B63" s="13">
        <f t="shared" si="1"/>
        <v>56</v>
      </c>
      <c r="C63" s="23">
        <v>45722</v>
      </c>
      <c r="D63" s="8" t="s">
        <v>26</v>
      </c>
      <c r="E63" s="8" t="s">
        <v>87</v>
      </c>
      <c r="F63" s="8" t="s">
        <v>295</v>
      </c>
      <c r="G63" s="8" t="s">
        <v>296</v>
      </c>
      <c r="H63" s="8" t="s">
        <v>30</v>
      </c>
      <c r="I63" s="8" t="s">
        <v>297</v>
      </c>
      <c r="J63" s="8" t="s">
        <v>111</v>
      </c>
      <c r="K63" s="8" t="s">
        <v>92</v>
      </c>
      <c r="L63" s="24">
        <v>1080</v>
      </c>
      <c r="M63" s="25">
        <v>0.8</v>
      </c>
      <c r="N63" s="26">
        <f t="shared" si="0"/>
        <v>864</v>
      </c>
      <c r="O63" s="8" t="s">
        <v>91</v>
      </c>
      <c r="P63" s="8" t="s">
        <v>1</v>
      </c>
      <c r="Q63" s="24">
        <f>L63/60</f>
        <v>18</v>
      </c>
    </row>
    <row r="64" spans="1:17" ht="34.5" customHeight="1" x14ac:dyDescent="0.25">
      <c r="A64" s="27"/>
      <c r="B64" s="13">
        <f t="shared" si="1"/>
        <v>57</v>
      </c>
      <c r="C64" s="23">
        <v>45722</v>
      </c>
      <c r="D64" s="8" t="s">
        <v>26</v>
      </c>
      <c r="E64" s="8" t="s">
        <v>87</v>
      </c>
      <c r="F64" s="8" t="s">
        <v>298</v>
      </c>
      <c r="G64" s="8" t="s">
        <v>299</v>
      </c>
      <c r="H64" s="8" t="s">
        <v>30</v>
      </c>
      <c r="I64" s="8" t="s">
        <v>300</v>
      </c>
      <c r="J64" s="8" t="s">
        <v>110</v>
      </c>
      <c r="K64" s="8" t="s">
        <v>95</v>
      </c>
      <c r="L64" s="24">
        <v>180</v>
      </c>
      <c r="M64" s="25">
        <v>120</v>
      </c>
      <c r="N64" s="26">
        <f t="shared" si="0"/>
        <v>21600</v>
      </c>
      <c r="O64" s="8" t="s">
        <v>91</v>
      </c>
      <c r="P64" s="8" t="s">
        <v>1</v>
      </c>
      <c r="Q64" s="24">
        <f>L64/10</f>
        <v>18</v>
      </c>
    </row>
    <row r="65" spans="1:17" ht="34.5" customHeight="1" x14ac:dyDescent="0.25">
      <c r="A65" s="27"/>
      <c r="B65" s="13">
        <f t="shared" si="1"/>
        <v>58</v>
      </c>
      <c r="C65" s="23">
        <v>45722</v>
      </c>
      <c r="D65" s="8" t="s">
        <v>26</v>
      </c>
      <c r="E65" s="8" t="s">
        <v>87</v>
      </c>
      <c r="F65" s="8" t="s">
        <v>298</v>
      </c>
      <c r="G65" s="8" t="s">
        <v>299</v>
      </c>
      <c r="H65" s="8" t="s">
        <v>30</v>
      </c>
      <c r="I65" s="8" t="s">
        <v>300</v>
      </c>
      <c r="J65" s="8" t="s">
        <v>110</v>
      </c>
      <c r="K65" s="8" t="s">
        <v>94</v>
      </c>
      <c r="L65" s="24">
        <v>90</v>
      </c>
      <c r="M65" s="25">
        <v>110</v>
      </c>
      <c r="N65" s="26">
        <f t="shared" si="0"/>
        <v>9900</v>
      </c>
      <c r="O65" s="8" t="s">
        <v>91</v>
      </c>
      <c r="P65" s="8" t="s">
        <v>1</v>
      </c>
      <c r="Q65" s="24">
        <f>L65/5</f>
        <v>18</v>
      </c>
    </row>
    <row r="66" spans="1:17" ht="34.5" customHeight="1" x14ac:dyDescent="0.25">
      <c r="A66" s="27"/>
      <c r="B66" s="13">
        <f t="shared" si="1"/>
        <v>59</v>
      </c>
      <c r="C66" s="23">
        <v>45722</v>
      </c>
      <c r="D66" s="8" t="s">
        <v>26</v>
      </c>
      <c r="E66" s="8" t="s">
        <v>87</v>
      </c>
      <c r="F66" s="8" t="s">
        <v>298</v>
      </c>
      <c r="G66" s="8" t="s">
        <v>299</v>
      </c>
      <c r="H66" s="8" t="s">
        <v>30</v>
      </c>
      <c r="I66" s="8" t="s">
        <v>300</v>
      </c>
      <c r="J66" s="8" t="s">
        <v>110</v>
      </c>
      <c r="K66" s="8" t="s">
        <v>92</v>
      </c>
      <c r="L66" s="24">
        <v>1080</v>
      </c>
      <c r="M66" s="25">
        <v>0.8</v>
      </c>
      <c r="N66" s="26">
        <f t="shared" si="0"/>
        <v>864</v>
      </c>
      <c r="O66" s="8" t="s">
        <v>91</v>
      </c>
      <c r="P66" s="8" t="s">
        <v>1</v>
      </c>
      <c r="Q66" s="24">
        <f>L66/60</f>
        <v>18</v>
      </c>
    </row>
    <row r="67" spans="1:17" ht="34.5" customHeight="1" x14ac:dyDescent="0.25">
      <c r="A67" s="27"/>
      <c r="B67" s="13">
        <f t="shared" si="1"/>
        <v>60</v>
      </c>
      <c r="C67" s="23">
        <v>45722</v>
      </c>
      <c r="D67" s="8" t="s">
        <v>26</v>
      </c>
      <c r="E67" s="8" t="s">
        <v>87</v>
      </c>
      <c r="F67" s="8" t="s">
        <v>301</v>
      </c>
      <c r="G67" s="8" t="s">
        <v>302</v>
      </c>
      <c r="H67" s="8" t="s">
        <v>30</v>
      </c>
      <c r="I67" s="8" t="s">
        <v>303</v>
      </c>
      <c r="J67" s="8" t="s">
        <v>109</v>
      </c>
      <c r="K67" s="8" t="s">
        <v>95</v>
      </c>
      <c r="L67" s="24">
        <v>180</v>
      </c>
      <c r="M67" s="25">
        <v>120</v>
      </c>
      <c r="N67" s="26">
        <f t="shared" si="0"/>
        <v>21600</v>
      </c>
      <c r="O67" s="8" t="s">
        <v>91</v>
      </c>
      <c r="P67" s="8" t="s">
        <v>1</v>
      </c>
      <c r="Q67" s="24">
        <f>L67/10</f>
        <v>18</v>
      </c>
    </row>
    <row r="68" spans="1:17" ht="34.5" customHeight="1" x14ac:dyDescent="0.25">
      <c r="A68" s="27"/>
      <c r="B68" s="13">
        <f t="shared" si="1"/>
        <v>61</v>
      </c>
      <c r="C68" s="23">
        <v>45722</v>
      </c>
      <c r="D68" s="8" t="s">
        <v>26</v>
      </c>
      <c r="E68" s="8" t="s">
        <v>87</v>
      </c>
      <c r="F68" s="8" t="s">
        <v>301</v>
      </c>
      <c r="G68" s="8" t="s">
        <v>302</v>
      </c>
      <c r="H68" s="8" t="s">
        <v>30</v>
      </c>
      <c r="I68" s="8" t="s">
        <v>303</v>
      </c>
      <c r="J68" s="8" t="s">
        <v>109</v>
      </c>
      <c r="K68" s="8" t="s">
        <v>94</v>
      </c>
      <c r="L68" s="24">
        <v>90</v>
      </c>
      <c r="M68" s="25">
        <v>110</v>
      </c>
      <c r="N68" s="26">
        <f t="shared" si="0"/>
        <v>9900</v>
      </c>
      <c r="O68" s="8" t="s">
        <v>91</v>
      </c>
      <c r="P68" s="8" t="s">
        <v>1</v>
      </c>
      <c r="Q68" s="24">
        <f>L68/5</f>
        <v>18</v>
      </c>
    </row>
    <row r="69" spans="1:17" ht="34.5" customHeight="1" x14ac:dyDescent="0.25">
      <c r="A69" s="27"/>
      <c r="B69" s="13">
        <f t="shared" si="1"/>
        <v>62</v>
      </c>
      <c r="C69" s="23">
        <v>45722</v>
      </c>
      <c r="D69" s="8" t="s">
        <v>26</v>
      </c>
      <c r="E69" s="8" t="s">
        <v>87</v>
      </c>
      <c r="F69" s="8" t="s">
        <v>301</v>
      </c>
      <c r="G69" s="8" t="s">
        <v>302</v>
      </c>
      <c r="H69" s="8" t="s">
        <v>30</v>
      </c>
      <c r="I69" s="8" t="s">
        <v>303</v>
      </c>
      <c r="J69" s="8" t="s">
        <v>109</v>
      </c>
      <c r="K69" s="8" t="s">
        <v>92</v>
      </c>
      <c r="L69" s="24">
        <v>1080</v>
      </c>
      <c r="M69" s="25">
        <v>0.8</v>
      </c>
      <c r="N69" s="26">
        <f t="shared" si="0"/>
        <v>864</v>
      </c>
      <c r="O69" s="8" t="s">
        <v>91</v>
      </c>
      <c r="P69" s="8" t="s">
        <v>1</v>
      </c>
      <c r="Q69" s="24">
        <f>L69/60</f>
        <v>18</v>
      </c>
    </row>
    <row r="70" spans="1:17" ht="34.5" customHeight="1" x14ac:dyDescent="0.25">
      <c r="A70" s="27"/>
      <c r="B70" s="13">
        <f t="shared" si="1"/>
        <v>63</v>
      </c>
      <c r="C70" s="23">
        <v>45722</v>
      </c>
      <c r="D70" s="8" t="s">
        <v>26</v>
      </c>
      <c r="E70" s="8" t="s">
        <v>87</v>
      </c>
      <c r="F70" s="8" t="s">
        <v>304</v>
      </c>
      <c r="G70" s="8" t="s">
        <v>305</v>
      </c>
      <c r="H70" s="8" t="s">
        <v>30</v>
      </c>
      <c r="I70" s="8" t="s">
        <v>306</v>
      </c>
      <c r="J70" s="8" t="s">
        <v>108</v>
      </c>
      <c r="K70" s="8" t="s">
        <v>95</v>
      </c>
      <c r="L70" s="24">
        <v>180</v>
      </c>
      <c r="M70" s="25">
        <v>120</v>
      </c>
      <c r="N70" s="26">
        <f t="shared" si="0"/>
        <v>21600</v>
      </c>
      <c r="O70" s="8" t="s">
        <v>91</v>
      </c>
      <c r="P70" s="8" t="s">
        <v>1</v>
      </c>
      <c r="Q70" s="24">
        <f>L70/10</f>
        <v>18</v>
      </c>
    </row>
    <row r="71" spans="1:17" ht="34.5" customHeight="1" x14ac:dyDescent="0.25">
      <c r="A71" s="27"/>
      <c r="B71" s="13">
        <f t="shared" si="1"/>
        <v>64</v>
      </c>
      <c r="C71" s="23">
        <v>45722</v>
      </c>
      <c r="D71" s="8" t="s">
        <v>26</v>
      </c>
      <c r="E71" s="8" t="s">
        <v>87</v>
      </c>
      <c r="F71" s="8" t="s">
        <v>304</v>
      </c>
      <c r="G71" s="8" t="s">
        <v>305</v>
      </c>
      <c r="H71" s="8" t="s">
        <v>30</v>
      </c>
      <c r="I71" s="8" t="s">
        <v>306</v>
      </c>
      <c r="J71" s="8" t="s">
        <v>108</v>
      </c>
      <c r="K71" s="8" t="s">
        <v>94</v>
      </c>
      <c r="L71" s="24">
        <v>90</v>
      </c>
      <c r="M71" s="25">
        <v>110</v>
      </c>
      <c r="N71" s="26">
        <f t="shared" si="0"/>
        <v>9900</v>
      </c>
      <c r="O71" s="8" t="s">
        <v>91</v>
      </c>
      <c r="P71" s="8" t="s">
        <v>1</v>
      </c>
      <c r="Q71" s="24">
        <f>L71/5</f>
        <v>18</v>
      </c>
    </row>
    <row r="72" spans="1:17" ht="34.5" customHeight="1" x14ac:dyDescent="0.25">
      <c r="A72" s="27"/>
      <c r="B72" s="13">
        <f t="shared" si="1"/>
        <v>65</v>
      </c>
      <c r="C72" s="23">
        <v>45722</v>
      </c>
      <c r="D72" s="8" t="s">
        <v>26</v>
      </c>
      <c r="E72" s="8" t="s">
        <v>87</v>
      </c>
      <c r="F72" s="8" t="s">
        <v>304</v>
      </c>
      <c r="G72" s="8" t="s">
        <v>305</v>
      </c>
      <c r="H72" s="8" t="s">
        <v>30</v>
      </c>
      <c r="I72" s="8" t="s">
        <v>306</v>
      </c>
      <c r="J72" s="8" t="s">
        <v>108</v>
      </c>
      <c r="K72" s="8" t="s">
        <v>92</v>
      </c>
      <c r="L72" s="24">
        <v>1080</v>
      </c>
      <c r="M72" s="25">
        <v>0.8</v>
      </c>
      <c r="N72" s="26">
        <f t="shared" ref="N72:N135" si="2">+L72*M72</f>
        <v>864</v>
      </c>
      <c r="O72" s="8" t="s">
        <v>91</v>
      </c>
      <c r="P72" s="8" t="s">
        <v>1</v>
      </c>
      <c r="Q72" s="24">
        <f>L72/60</f>
        <v>18</v>
      </c>
    </row>
    <row r="73" spans="1:17" ht="34.5" customHeight="1" x14ac:dyDescent="0.25">
      <c r="A73" s="27"/>
      <c r="B73" s="13">
        <f t="shared" si="1"/>
        <v>66</v>
      </c>
      <c r="C73" s="23">
        <v>45722</v>
      </c>
      <c r="D73" s="8" t="s">
        <v>26</v>
      </c>
      <c r="E73" s="8" t="s">
        <v>87</v>
      </c>
      <c r="F73" s="8" t="s">
        <v>307</v>
      </c>
      <c r="G73" s="8" t="s">
        <v>308</v>
      </c>
      <c r="H73" s="8" t="s">
        <v>30</v>
      </c>
      <c r="I73" s="8" t="s">
        <v>309</v>
      </c>
      <c r="J73" s="8" t="s">
        <v>107</v>
      </c>
      <c r="K73" s="8" t="s">
        <v>95</v>
      </c>
      <c r="L73" s="24">
        <v>180</v>
      </c>
      <c r="M73" s="25">
        <v>120</v>
      </c>
      <c r="N73" s="26">
        <f t="shared" si="2"/>
        <v>21600</v>
      </c>
      <c r="O73" s="8" t="s">
        <v>91</v>
      </c>
      <c r="P73" s="8" t="s">
        <v>1</v>
      </c>
      <c r="Q73" s="24">
        <f>L73/10</f>
        <v>18</v>
      </c>
    </row>
    <row r="74" spans="1:17" ht="34.5" customHeight="1" x14ac:dyDescent="0.25">
      <c r="A74" s="27"/>
      <c r="B74" s="13">
        <f t="shared" ref="B74:B137" si="3">+B73+1</f>
        <v>67</v>
      </c>
      <c r="C74" s="23">
        <v>45722</v>
      </c>
      <c r="D74" s="8" t="s">
        <v>26</v>
      </c>
      <c r="E74" s="8" t="s">
        <v>87</v>
      </c>
      <c r="F74" s="8" t="s">
        <v>307</v>
      </c>
      <c r="G74" s="8" t="s">
        <v>308</v>
      </c>
      <c r="H74" s="8" t="s">
        <v>30</v>
      </c>
      <c r="I74" s="8" t="s">
        <v>309</v>
      </c>
      <c r="J74" s="8" t="s">
        <v>107</v>
      </c>
      <c r="K74" s="8" t="s">
        <v>94</v>
      </c>
      <c r="L74" s="24">
        <v>90</v>
      </c>
      <c r="M74" s="25">
        <v>110</v>
      </c>
      <c r="N74" s="26">
        <f t="shared" si="2"/>
        <v>9900</v>
      </c>
      <c r="O74" s="8" t="s">
        <v>91</v>
      </c>
      <c r="P74" s="8" t="s">
        <v>1</v>
      </c>
      <c r="Q74" s="24">
        <f>L74/5</f>
        <v>18</v>
      </c>
    </row>
    <row r="75" spans="1:17" ht="34.5" customHeight="1" x14ac:dyDescent="0.25">
      <c r="A75" s="27"/>
      <c r="B75" s="13">
        <f t="shared" si="3"/>
        <v>68</v>
      </c>
      <c r="C75" s="23">
        <v>45722</v>
      </c>
      <c r="D75" s="8" t="s">
        <v>26</v>
      </c>
      <c r="E75" s="8" t="s">
        <v>87</v>
      </c>
      <c r="F75" s="8" t="s">
        <v>307</v>
      </c>
      <c r="G75" s="8" t="s">
        <v>308</v>
      </c>
      <c r="H75" s="8" t="s">
        <v>30</v>
      </c>
      <c r="I75" s="8" t="s">
        <v>309</v>
      </c>
      <c r="J75" s="8" t="s">
        <v>107</v>
      </c>
      <c r="K75" s="8" t="s">
        <v>92</v>
      </c>
      <c r="L75" s="24">
        <v>1080</v>
      </c>
      <c r="M75" s="25">
        <v>0.8</v>
      </c>
      <c r="N75" s="26">
        <f t="shared" si="2"/>
        <v>864</v>
      </c>
      <c r="O75" s="8" t="s">
        <v>91</v>
      </c>
      <c r="P75" s="8" t="s">
        <v>1</v>
      </c>
      <c r="Q75" s="24">
        <f>L75/60</f>
        <v>18</v>
      </c>
    </row>
    <row r="76" spans="1:17" ht="34.5" customHeight="1" x14ac:dyDescent="0.25">
      <c r="A76" s="27"/>
      <c r="B76" s="13">
        <f t="shared" si="3"/>
        <v>69</v>
      </c>
      <c r="C76" s="23">
        <v>45722</v>
      </c>
      <c r="D76" s="8" t="s">
        <v>26</v>
      </c>
      <c r="E76" s="8" t="s">
        <v>87</v>
      </c>
      <c r="F76" s="8" t="s">
        <v>310</v>
      </c>
      <c r="G76" s="8" t="s">
        <v>311</v>
      </c>
      <c r="H76" s="8" t="s">
        <v>30</v>
      </c>
      <c r="I76" s="8" t="s">
        <v>312</v>
      </c>
      <c r="J76" s="8" t="s">
        <v>106</v>
      </c>
      <c r="K76" s="8" t="s">
        <v>95</v>
      </c>
      <c r="L76" s="24">
        <v>180</v>
      </c>
      <c r="M76" s="25">
        <v>120</v>
      </c>
      <c r="N76" s="26">
        <f t="shared" si="2"/>
        <v>21600</v>
      </c>
      <c r="O76" s="8" t="s">
        <v>91</v>
      </c>
      <c r="P76" s="8" t="s">
        <v>1</v>
      </c>
      <c r="Q76" s="24">
        <f>L76/10</f>
        <v>18</v>
      </c>
    </row>
    <row r="77" spans="1:17" ht="34.5" customHeight="1" x14ac:dyDescent="0.25">
      <c r="A77" s="27"/>
      <c r="B77" s="13">
        <f t="shared" si="3"/>
        <v>70</v>
      </c>
      <c r="C77" s="23">
        <v>45722</v>
      </c>
      <c r="D77" s="8" t="s">
        <v>26</v>
      </c>
      <c r="E77" s="8" t="s">
        <v>87</v>
      </c>
      <c r="F77" s="8" t="s">
        <v>310</v>
      </c>
      <c r="G77" s="8" t="s">
        <v>311</v>
      </c>
      <c r="H77" s="8" t="s">
        <v>30</v>
      </c>
      <c r="I77" s="8" t="s">
        <v>312</v>
      </c>
      <c r="J77" s="8" t="s">
        <v>106</v>
      </c>
      <c r="K77" s="8" t="s">
        <v>94</v>
      </c>
      <c r="L77" s="24">
        <v>90</v>
      </c>
      <c r="M77" s="25">
        <v>110</v>
      </c>
      <c r="N77" s="26">
        <f t="shared" si="2"/>
        <v>9900</v>
      </c>
      <c r="O77" s="8" t="s">
        <v>91</v>
      </c>
      <c r="P77" s="8" t="s">
        <v>1</v>
      </c>
      <c r="Q77" s="24">
        <f>L77/5</f>
        <v>18</v>
      </c>
    </row>
    <row r="78" spans="1:17" ht="34.5" customHeight="1" x14ac:dyDescent="0.25">
      <c r="A78" s="27"/>
      <c r="B78" s="13">
        <f t="shared" si="3"/>
        <v>71</v>
      </c>
      <c r="C78" s="23">
        <v>45722</v>
      </c>
      <c r="D78" s="8" t="s">
        <v>26</v>
      </c>
      <c r="E78" s="8" t="s">
        <v>87</v>
      </c>
      <c r="F78" s="8" t="s">
        <v>310</v>
      </c>
      <c r="G78" s="8" t="s">
        <v>311</v>
      </c>
      <c r="H78" s="8" t="s">
        <v>30</v>
      </c>
      <c r="I78" s="8" t="s">
        <v>312</v>
      </c>
      <c r="J78" s="8" t="s">
        <v>106</v>
      </c>
      <c r="K78" s="8" t="s">
        <v>92</v>
      </c>
      <c r="L78" s="24">
        <v>1080</v>
      </c>
      <c r="M78" s="25">
        <v>0.8</v>
      </c>
      <c r="N78" s="26">
        <f t="shared" si="2"/>
        <v>864</v>
      </c>
      <c r="O78" s="8" t="s">
        <v>91</v>
      </c>
      <c r="P78" s="8" t="s">
        <v>1</v>
      </c>
      <c r="Q78" s="24">
        <f>L78/60</f>
        <v>18</v>
      </c>
    </row>
    <row r="79" spans="1:17" ht="34.5" customHeight="1" x14ac:dyDescent="0.25">
      <c r="A79" s="27"/>
      <c r="B79" s="13">
        <f t="shared" si="3"/>
        <v>72</v>
      </c>
      <c r="C79" s="23">
        <v>45722</v>
      </c>
      <c r="D79" s="8" t="s">
        <v>26</v>
      </c>
      <c r="E79" s="8" t="s">
        <v>87</v>
      </c>
      <c r="F79" s="8" t="s">
        <v>313</v>
      </c>
      <c r="G79" s="8" t="s">
        <v>314</v>
      </c>
      <c r="H79" s="8" t="s">
        <v>30</v>
      </c>
      <c r="I79" s="8" t="s">
        <v>315</v>
      </c>
      <c r="J79" s="8" t="s">
        <v>105</v>
      </c>
      <c r="K79" s="8" t="s">
        <v>95</v>
      </c>
      <c r="L79" s="24">
        <v>180</v>
      </c>
      <c r="M79" s="25">
        <v>120</v>
      </c>
      <c r="N79" s="26">
        <f t="shared" si="2"/>
        <v>21600</v>
      </c>
      <c r="O79" s="8" t="s">
        <v>91</v>
      </c>
      <c r="P79" s="8" t="s">
        <v>1</v>
      </c>
      <c r="Q79" s="24">
        <f>L79/10</f>
        <v>18</v>
      </c>
    </row>
    <row r="80" spans="1:17" ht="34.5" customHeight="1" x14ac:dyDescent="0.25">
      <c r="A80" s="27"/>
      <c r="B80" s="13">
        <f t="shared" si="3"/>
        <v>73</v>
      </c>
      <c r="C80" s="23">
        <v>45722</v>
      </c>
      <c r="D80" s="8" t="s">
        <v>26</v>
      </c>
      <c r="E80" s="8" t="s">
        <v>87</v>
      </c>
      <c r="F80" s="8" t="s">
        <v>313</v>
      </c>
      <c r="G80" s="8" t="s">
        <v>314</v>
      </c>
      <c r="H80" s="8" t="s">
        <v>30</v>
      </c>
      <c r="I80" s="8" t="s">
        <v>315</v>
      </c>
      <c r="J80" s="8" t="s">
        <v>105</v>
      </c>
      <c r="K80" s="8" t="s">
        <v>94</v>
      </c>
      <c r="L80" s="24">
        <v>90</v>
      </c>
      <c r="M80" s="25">
        <v>110</v>
      </c>
      <c r="N80" s="26">
        <f t="shared" si="2"/>
        <v>9900</v>
      </c>
      <c r="O80" s="8" t="s">
        <v>91</v>
      </c>
      <c r="P80" s="8" t="s">
        <v>1</v>
      </c>
      <c r="Q80" s="24">
        <f>L80/5</f>
        <v>18</v>
      </c>
    </row>
    <row r="81" spans="1:17" ht="34.5" customHeight="1" x14ac:dyDescent="0.25">
      <c r="A81" s="27"/>
      <c r="B81" s="13">
        <f t="shared" si="3"/>
        <v>74</v>
      </c>
      <c r="C81" s="23">
        <v>45722</v>
      </c>
      <c r="D81" s="8" t="s">
        <v>26</v>
      </c>
      <c r="E81" s="8" t="s">
        <v>87</v>
      </c>
      <c r="F81" s="8" t="s">
        <v>313</v>
      </c>
      <c r="G81" s="8" t="s">
        <v>314</v>
      </c>
      <c r="H81" s="8" t="s">
        <v>30</v>
      </c>
      <c r="I81" s="8" t="s">
        <v>315</v>
      </c>
      <c r="J81" s="8" t="s">
        <v>105</v>
      </c>
      <c r="K81" s="8" t="s">
        <v>92</v>
      </c>
      <c r="L81" s="24">
        <v>1080</v>
      </c>
      <c r="M81" s="25">
        <v>0.8</v>
      </c>
      <c r="N81" s="26">
        <f t="shared" si="2"/>
        <v>864</v>
      </c>
      <c r="O81" s="8" t="s">
        <v>91</v>
      </c>
      <c r="P81" s="8" t="s">
        <v>1</v>
      </c>
      <c r="Q81" s="24">
        <f>L81/60</f>
        <v>18</v>
      </c>
    </row>
    <row r="82" spans="1:17" ht="34.5" customHeight="1" x14ac:dyDescent="0.25">
      <c r="A82" s="27"/>
      <c r="B82" s="13">
        <f t="shared" si="3"/>
        <v>75</v>
      </c>
      <c r="C82" s="23">
        <v>45722</v>
      </c>
      <c r="D82" s="8" t="s">
        <v>26</v>
      </c>
      <c r="E82" s="8" t="s">
        <v>87</v>
      </c>
      <c r="F82" s="8" t="s">
        <v>316</v>
      </c>
      <c r="G82" s="8" t="s">
        <v>317</v>
      </c>
      <c r="H82" s="8" t="s">
        <v>30</v>
      </c>
      <c r="I82" s="8" t="s">
        <v>318</v>
      </c>
      <c r="J82" s="8" t="s">
        <v>104</v>
      </c>
      <c r="K82" s="8" t="s">
        <v>95</v>
      </c>
      <c r="L82" s="24">
        <v>180</v>
      </c>
      <c r="M82" s="25">
        <v>120</v>
      </c>
      <c r="N82" s="26">
        <f t="shared" si="2"/>
        <v>21600</v>
      </c>
      <c r="O82" s="8" t="s">
        <v>91</v>
      </c>
      <c r="P82" s="8" t="s">
        <v>1</v>
      </c>
      <c r="Q82" s="24">
        <f>L82/10</f>
        <v>18</v>
      </c>
    </row>
    <row r="83" spans="1:17" ht="34.5" customHeight="1" x14ac:dyDescent="0.25">
      <c r="A83" s="27"/>
      <c r="B83" s="13">
        <f t="shared" si="3"/>
        <v>76</v>
      </c>
      <c r="C83" s="23">
        <v>45722</v>
      </c>
      <c r="D83" s="8" t="s">
        <v>26</v>
      </c>
      <c r="E83" s="8" t="s">
        <v>87</v>
      </c>
      <c r="F83" s="8" t="s">
        <v>316</v>
      </c>
      <c r="G83" s="8" t="s">
        <v>317</v>
      </c>
      <c r="H83" s="8" t="s">
        <v>30</v>
      </c>
      <c r="I83" s="8" t="s">
        <v>318</v>
      </c>
      <c r="J83" s="8" t="s">
        <v>104</v>
      </c>
      <c r="K83" s="8" t="s">
        <v>94</v>
      </c>
      <c r="L83" s="24">
        <v>90</v>
      </c>
      <c r="M83" s="25">
        <v>110</v>
      </c>
      <c r="N83" s="26">
        <f t="shared" si="2"/>
        <v>9900</v>
      </c>
      <c r="O83" s="8" t="s">
        <v>91</v>
      </c>
      <c r="P83" s="8" t="s">
        <v>1</v>
      </c>
      <c r="Q83" s="24">
        <f>L83/5</f>
        <v>18</v>
      </c>
    </row>
    <row r="84" spans="1:17" ht="34.5" customHeight="1" x14ac:dyDescent="0.25">
      <c r="A84" s="27"/>
      <c r="B84" s="13">
        <f t="shared" si="3"/>
        <v>77</v>
      </c>
      <c r="C84" s="23">
        <v>45722</v>
      </c>
      <c r="D84" s="8" t="s">
        <v>26</v>
      </c>
      <c r="E84" s="8" t="s">
        <v>87</v>
      </c>
      <c r="F84" s="8" t="s">
        <v>316</v>
      </c>
      <c r="G84" s="8" t="s">
        <v>317</v>
      </c>
      <c r="H84" s="8" t="s">
        <v>30</v>
      </c>
      <c r="I84" s="8" t="s">
        <v>318</v>
      </c>
      <c r="J84" s="8" t="s">
        <v>104</v>
      </c>
      <c r="K84" s="8" t="s">
        <v>92</v>
      </c>
      <c r="L84" s="24">
        <v>1080</v>
      </c>
      <c r="M84" s="25">
        <v>0.8</v>
      </c>
      <c r="N84" s="26">
        <f t="shared" si="2"/>
        <v>864</v>
      </c>
      <c r="O84" s="8" t="s">
        <v>91</v>
      </c>
      <c r="P84" s="8" t="s">
        <v>1</v>
      </c>
      <c r="Q84" s="24">
        <f>L84/60</f>
        <v>18</v>
      </c>
    </row>
    <row r="85" spans="1:17" ht="34.5" customHeight="1" x14ac:dyDescent="0.25">
      <c r="A85" s="27"/>
      <c r="B85" s="13">
        <f t="shared" si="3"/>
        <v>78</v>
      </c>
      <c r="C85" s="23">
        <v>45722</v>
      </c>
      <c r="D85" s="8" t="s">
        <v>26</v>
      </c>
      <c r="E85" s="8" t="s">
        <v>87</v>
      </c>
      <c r="F85" s="8" t="s">
        <v>319</v>
      </c>
      <c r="G85" s="8" t="s">
        <v>320</v>
      </c>
      <c r="H85" s="8" t="s">
        <v>30</v>
      </c>
      <c r="I85" s="8" t="s">
        <v>321</v>
      </c>
      <c r="J85" s="8" t="s">
        <v>103</v>
      </c>
      <c r="K85" s="8" t="s">
        <v>95</v>
      </c>
      <c r="L85" s="24">
        <v>180</v>
      </c>
      <c r="M85" s="25">
        <v>120</v>
      </c>
      <c r="N85" s="26">
        <f t="shared" si="2"/>
        <v>21600</v>
      </c>
      <c r="O85" s="8" t="s">
        <v>91</v>
      </c>
      <c r="P85" s="8" t="s">
        <v>1</v>
      </c>
      <c r="Q85" s="24">
        <f>L85/10</f>
        <v>18</v>
      </c>
    </row>
    <row r="86" spans="1:17" ht="34.5" customHeight="1" x14ac:dyDescent="0.25">
      <c r="A86" s="27"/>
      <c r="B86" s="13">
        <f t="shared" si="3"/>
        <v>79</v>
      </c>
      <c r="C86" s="23">
        <v>45722</v>
      </c>
      <c r="D86" s="8" t="s">
        <v>26</v>
      </c>
      <c r="E86" s="8" t="s">
        <v>87</v>
      </c>
      <c r="F86" s="8" t="s">
        <v>319</v>
      </c>
      <c r="G86" s="8" t="s">
        <v>320</v>
      </c>
      <c r="H86" s="8" t="s">
        <v>30</v>
      </c>
      <c r="I86" s="8" t="s">
        <v>321</v>
      </c>
      <c r="J86" s="8" t="s">
        <v>103</v>
      </c>
      <c r="K86" s="8" t="s">
        <v>94</v>
      </c>
      <c r="L86" s="24">
        <v>90</v>
      </c>
      <c r="M86" s="25">
        <v>110</v>
      </c>
      <c r="N86" s="26">
        <f t="shared" si="2"/>
        <v>9900</v>
      </c>
      <c r="O86" s="8" t="s">
        <v>91</v>
      </c>
      <c r="P86" s="8" t="s">
        <v>1</v>
      </c>
      <c r="Q86" s="24">
        <f>L86/5</f>
        <v>18</v>
      </c>
    </row>
    <row r="87" spans="1:17" ht="34.5" customHeight="1" x14ac:dyDescent="0.25">
      <c r="A87" s="27"/>
      <c r="B87" s="13">
        <f t="shared" si="3"/>
        <v>80</v>
      </c>
      <c r="C87" s="23">
        <v>45722</v>
      </c>
      <c r="D87" s="8" t="s">
        <v>26</v>
      </c>
      <c r="E87" s="8" t="s">
        <v>87</v>
      </c>
      <c r="F87" s="8" t="s">
        <v>319</v>
      </c>
      <c r="G87" s="8" t="s">
        <v>320</v>
      </c>
      <c r="H87" s="8" t="s">
        <v>30</v>
      </c>
      <c r="I87" s="8" t="s">
        <v>321</v>
      </c>
      <c r="J87" s="8" t="s">
        <v>103</v>
      </c>
      <c r="K87" s="8" t="s">
        <v>92</v>
      </c>
      <c r="L87" s="24">
        <v>1080</v>
      </c>
      <c r="M87" s="25">
        <v>0.8</v>
      </c>
      <c r="N87" s="26">
        <f t="shared" si="2"/>
        <v>864</v>
      </c>
      <c r="O87" s="8" t="s">
        <v>91</v>
      </c>
      <c r="P87" s="8" t="s">
        <v>1</v>
      </c>
      <c r="Q87" s="24">
        <f>L87/60</f>
        <v>18</v>
      </c>
    </row>
    <row r="88" spans="1:17" ht="34.5" customHeight="1" x14ac:dyDescent="0.25">
      <c r="A88" s="27"/>
      <c r="B88" s="13">
        <f t="shared" si="3"/>
        <v>81</v>
      </c>
      <c r="C88" s="23">
        <v>45722</v>
      </c>
      <c r="D88" s="8" t="s">
        <v>26</v>
      </c>
      <c r="E88" s="8" t="s">
        <v>87</v>
      </c>
      <c r="F88" s="8" t="s">
        <v>322</v>
      </c>
      <c r="G88" s="8" t="s">
        <v>323</v>
      </c>
      <c r="H88" s="8" t="s">
        <v>30</v>
      </c>
      <c r="I88" s="8" t="s">
        <v>324</v>
      </c>
      <c r="J88" s="8" t="s">
        <v>102</v>
      </c>
      <c r="K88" s="8" t="s">
        <v>95</v>
      </c>
      <c r="L88" s="24">
        <v>180</v>
      </c>
      <c r="M88" s="25">
        <v>120</v>
      </c>
      <c r="N88" s="26">
        <f t="shared" si="2"/>
        <v>21600</v>
      </c>
      <c r="O88" s="8" t="s">
        <v>91</v>
      </c>
      <c r="P88" s="8" t="s">
        <v>1</v>
      </c>
      <c r="Q88" s="24">
        <f>L88/10</f>
        <v>18</v>
      </c>
    </row>
    <row r="89" spans="1:17" ht="34.5" customHeight="1" x14ac:dyDescent="0.25">
      <c r="A89" s="27"/>
      <c r="B89" s="13">
        <f t="shared" si="3"/>
        <v>82</v>
      </c>
      <c r="C89" s="23">
        <v>45722</v>
      </c>
      <c r="D89" s="8" t="s">
        <v>26</v>
      </c>
      <c r="E89" s="8" t="s">
        <v>87</v>
      </c>
      <c r="F89" s="8" t="s">
        <v>322</v>
      </c>
      <c r="G89" s="8" t="s">
        <v>323</v>
      </c>
      <c r="H89" s="8" t="s">
        <v>30</v>
      </c>
      <c r="I89" s="8" t="s">
        <v>324</v>
      </c>
      <c r="J89" s="8" t="s">
        <v>102</v>
      </c>
      <c r="K89" s="8" t="s">
        <v>94</v>
      </c>
      <c r="L89" s="24">
        <v>90</v>
      </c>
      <c r="M89" s="25">
        <v>110</v>
      </c>
      <c r="N89" s="26">
        <f t="shared" si="2"/>
        <v>9900</v>
      </c>
      <c r="O89" s="8" t="s">
        <v>91</v>
      </c>
      <c r="P89" s="8" t="s">
        <v>1</v>
      </c>
      <c r="Q89" s="24">
        <f>L89/5</f>
        <v>18</v>
      </c>
    </row>
    <row r="90" spans="1:17" ht="34.5" customHeight="1" x14ac:dyDescent="0.25">
      <c r="A90" s="27"/>
      <c r="B90" s="13">
        <f t="shared" si="3"/>
        <v>83</v>
      </c>
      <c r="C90" s="23">
        <v>45722</v>
      </c>
      <c r="D90" s="8" t="s">
        <v>26</v>
      </c>
      <c r="E90" s="8" t="s">
        <v>87</v>
      </c>
      <c r="F90" s="8" t="s">
        <v>322</v>
      </c>
      <c r="G90" s="8" t="s">
        <v>323</v>
      </c>
      <c r="H90" s="8" t="s">
        <v>30</v>
      </c>
      <c r="I90" s="8" t="s">
        <v>324</v>
      </c>
      <c r="J90" s="8" t="s">
        <v>102</v>
      </c>
      <c r="K90" s="8" t="s">
        <v>92</v>
      </c>
      <c r="L90" s="24">
        <v>1080</v>
      </c>
      <c r="M90" s="25">
        <v>0.8</v>
      </c>
      <c r="N90" s="26">
        <f t="shared" si="2"/>
        <v>864</v>
      </c>
      <c r="O90" s="8" t="s">
        <v>91</v>
      </c>
      <c r="P90" s="8" t="s">
        <v>1</v>
      </c>
      <c r="Q90" s="24">
        <f>L90/60</f>
        <v>18</v>
      </c>
    </row>
    <row r="91" spans="1:17" ht="34.5" customHeight="1" x14ac:dyDescent="0.25">
      <c r="A91" s="27"/>
      <c r="B91" s="13">
        <f t="shared" si="3"/>
        <v>84</v>
      </c>
      <c r="C91" s="23">
        <v>45722</v>
      </c>
      <c r="D91" s="8" t="s">
        <v>26</v>
      </c>
      <c r="E91" s="8" t="s">
        <v>87</v>
      </c>
      <c r="F91" s="8" t="s">
        <v>325</v>
      </c>
      <c r="G91" s="8" t="s">
        <v>326</v>
      </c>
      <c r="H91" s="8" t="s">
        <v>30</v>
      </c>
      <c r="I91" s="8" t="s">
        <v>327</v>
      </c>
      <c r="J91" s="8" t="s">
        <v>101</v>
      </c>
      <c r="K91" s="8" t="s">
        <v>95</v>
      </c>
      <c r="L91" s="24">
        <v>180</v>
      </c>
      <c r="M91" s="25">
        <v>120</v>
      </c>
      <c r="N91" s="26">
        <f t="shared" si="2"/>
        <v>21600</v>
      </c>
      <c r="O91" s="8" t="s">
        <v>91</v>
      </c>
      <c r="P91" s="8" t="s">
        <v>1</v>
      </c>
      <c r="Q91" s="24">
        <f>L91/10</f>
        <v>18</v>
      </c>
    </row>
    <row r="92" spans="1:17" ht="34.5" customHeight="1" x14ac:dyDescent="0.25">
      <c r="A92" s="27"/>
      <c r="B92" s="13">
        <f t="shared" si="3"/>
        <v>85</v>
      </c>
      <c r="C92" s="23">
        <v>45722</v>
      </c>
      <c r="D92" s="8" t="s">
        <v>26</v>
      </c>
      <c r="E92" s="8" t="s">
        <v>87</v>
      </c>
      <c r="F92" s="8" t="s">
        <v>325</v>
      </c>
      <c r="G92" s="8" t="s">
        <v>326</v>
      </c>
      <c r="H92" s="8" t="s">
        <v>30</v>
      </c>
      <c r="I92" s="8" t="s">
        <v>327</v>
      </c>
      <c r="J92" s="8" t="s">
        <v>101</v>
      </c>
      <c r="K92" s="8" t="s">
        <v>94</v>
      </c>
      <c r="L92" s="24">
        <v>90</v>
      </c>
      <c r="M92" s="25">
        <v>110</v>
      </c>
      <c r="N92" s="26">
        <f t="shared" si="2"/>
        <v>9900</v>
      </c>
      <c r="O92" s="8" t="s">
        <v>91</v>
      </c>
      <c r="P92" s="8" t="s">
        <v>1</v>
      </c>
      <c r="Q92" s="24">
        <f>L92/5</f>
        <v>18</v>
      </c>
    </row>
    <row r="93" spans="1:17" ht="34.5" customHeight="1" x14ac:dyDescent="0.25">
      <c r="A93" s="27"/>
      <c r="B93" s="13">
        <f t="shared" si="3"/>
        <v>86</v>
      </c>
      <c r="C93" s="23">
        <v>45722</v>
      </c>
      <c r="D93" s="8" t="s">
        <v>26</v>
      </c>
      <c r="E93" s="8" t="s">
        <v>87</v>
      </c>
      <c r="F93" s="8" t="s">
        <v>325</v>
      </c>
      <c r="G93" s="8" t="s">
        <v>326</v>
      </c>
      <c r="H93" s="8" t="s">
        <v>30</v>
      </c>
      <c r="I93" s="8" t="s">
        <v>327</v>
      </c>
      <c r="J93" s="8" t="s">
        <v>101</v>
      </c>
      <c r="K93" s="8" t="s">
        <v>92</v>
      </c>
      <c r="L93" s="24">
        <v>1080</v>
      </c>
      <c r="M93" s="25">
        <v>0.8</v>
      </c>
      <c r="N93" s="26">
        <f t="shared" si="2"/>
        <v>864</v>
      </c>
      <c r="O93" s="8" t="s">
        <v>91</v>
      </c>
      <c r="P93" s="8" t="s">
        <v>1</v>
      </c>
      <c r="Q93" s="24">
        <f>L93/60</f>
        <v>18</v>
      </c>
    </row>
    <row r="94" spans="1:17" ht="34.5" customHeight="1" x14ac:dyDescent="0.25">
      <c r="A94" s="27"/>
      <c r="B94" s="13">
        <f t="shared" si="3"/>
        <v>87</v>
      </c>
      <c r="C94" s="23">
        <v>45722</v>
      </c>
      <c r="D94" s="8" t="s">
        <v>26</v>
      </c>
      <c r="E94" s="8" t="s">
        <v>87</v>
      </c>
      <c r="F94" s="8" t="s">
        <v>328</v>
      </c>
      <c r="G94" s="8" t="s">
        <v>329</v>
      </c>
      <c r="H94" s="8" t="s">
        <v>30</v>
      </c>
      <c r="I94" s="8" t="s">
        <v>330</v>
      </c>
      <c r="J94" s="8" t="s">
        <v>100</v>
      </c>
      <c r="K94" s="8" t="s">
        <v>95</v>
      </c>
      <c r="L94" s="24">
        <v>180</v>
      </c>
      <c r="M94" s="25">
        <v>120</v>
      </c>
      <c r="N94" s="26">
        <f t="shared" si="2"/>
        <v>21600</v>
      </c>
      <c r="O94" s="8" t="s">
        <v>91</v>
      </c>
      <c r="P94" s="8" t="s">
        <v>1</v>
      </c>
      <c r="Q94" s="24">
        <f>L94/10</f>
        <v>18</v>
      </c>
    </row>
    <row r="95" spans="1:17" ht="34.5" customHeight="1" x14ac:dyDescent="0.25">
      <c r="A95" s="27"/>
      <c r="B95" s="13">
        <f t="shared" si="3"/>
        <v>88</v>
      </c>
      <c r="C95" s="23">
        <v>45722</v>
      </c>
      <c r="D95" s="8" t="s">
        <v>26</v>
      </c>
      <c r="E95" s="8" t="s">
        <v>87</v>
      </c>
      <c r="F95" s="8" t="s">
        <v>328</v>
      </c>
      <c r="G95" s="8" t="s">
        <v>329</v>
      </c>
      <c r="H95" s="8" t="s">
        <v>30</v>
      </c>
      <c r="I95" s="8" t="s">
        <v>330</v>
      </c>
      <c r="J95" s="8" t="s">
        <v>100</v>
      </c>
      <c r="K95" s="8" t="s">
        <v>94</v>
      </c>
      <c r="L95" s="24">
        <v>90</v>
      </c>
      <c r="M95" s="25">
        <v>110</v>
      </c>
      <c r="N95" s="26">
        <f t="shared" si="2"/>
        <v>9900</v>
      </c>
      <c r="O95" s="8" t="s">
        <v>91</v>
      </c>
      <c r="P95" s="8" t="s">
        <v>1</v>
      </c>
      <c r="Q95" s="24">
        <f>L95/5</f>
        <v>18</v>
      </c>
    </row>
    <row r="96" spans="1:17" ht="34.5" customHeight="1" x14ac:dyDescent="0.25">
      <c r="A96" s="27"/>
      <c r="B96" s="13">
        <f t="shared" si="3"/>
        <v>89</v>
      </c>
      <c r="C96" s="23">
        <v>45722</v>
      </c>
      <c r="D96" s="8" t="s">
        <v>26</v>
      </c>
      <c r="E96" s="8" t="s">
        <v>87</v>
      </c>
      <c r="F96" s="8" t="s">
        <v>328</v>
      </c>
      <c r="G96" s="8" t="s">
        <v>329</v>
      </c>
      <c r="H96" s="8" t="s">
        <v>30</v>
      </c>
      <c r="I96" s="8" t="s">
        <v>330</v>
      </c>
      <c r="J96" s="8" t="s">
        <v>100</v>
      </c>
      <c r="K96" s="8" t="s">
        <v>92</v>
      </c>
      <c r="L96" s="24">
        <v>1080</v>
      </c>
      <c r="M96" s="25">
        <v>0.8</v>
      </c>
      <c r="N96" s="26">
        <f t="shared" si="2"/>
        <v>864</v>
      </c>
      <c r="O96" s="8" t="s">
        <v>91</v>
      </c>
      <c r="P96" s="8" t="s">
        <v>1</v>
      </c>
      <c r="Q96" s="24">
        <f>L96/60</f>
        <v>18</v>
      </c>
    </row>
    <row r="97" spans="1:17" ht="34.5" customHeight="1" x14ac:dyDescent="0.25">
      <c r="A97" s="27"/>
      <c r="B97" s="13">
        <f t="shared" si="3"/>
        <v>90</v>
      </c>
      <c r="C97" s="23">
        <v>45722</v>
      </c>
      <c r="D97" s="8" t="s">
        <v>26</v>
      </c>
      <c r="E97" s="8" t="s">
        <v>87</v>
      </c>
      <c r="F97" s="8" t="s">
        <v>331</v>
      </c>
      <c r="G97" s="8" t="s">
        <v>332</v>
      </c>
      <c r="H97" s="8" t="s">
        <v>30</v>
      </c>
      <c r="I97" s="8" t="s">
        <v>333</v>
      </c>
      <c r="J97" s="8" t="s">
        <v>99</v>
      </c>
      <c r="K97" s="8" t="s">
        <v>95</v>
      </c>
      <c r="L97" s="24">
        <v>180</v>
      </c>
      <c r="M97" s="25">
        <v>120</v>
      </c>
      <c r="N97" s="26">
        <f t="shared" si="2"/>
        <v>21600</v>
      </c>
      <c r="O97" s="8" t="s">
        <v>91</v>
      </c>
      <c r="P97" s="8" t="s">
        <v>1</v>
      </c>
      <c r="Q97" s="24">
        <f>L97/10</f>
        <v>18</v>
      </c>
    </row>
    <row r="98" spans="1:17" ht="34.5" customHeight="1" x14ac:dyDescent="0.25">
      <c r="A98" s="27"/>
      <c r="B98" s="13">
        <f t="shared" si="3"/>
        <v>91</v>
      </c>
      <c r="C98" s="23">
        <v>45722</v>
      </c>
      <c r="D98" s="8" t="s">
        <v>26</v>
      </c>
      <c r="E98" s="8" t="s">
        <v>87</v>
      </c>
      <c r="F98" s="8" t="s">
        <v>331</v>
      </c>
      <c r="G98" s="8" t="s">
        <v>332</v>
      </c>
      <c r="H98" s="8" t="s">
        <v>30</v>
      </c>
      <c r="I98" s="8" t="s">
        <v>333</v>
      </c>
      <c r="J98" s="8" t="s">
        <v>99</v>
      </c>
      <c r="K98" s="8" t="s">
        <v>94</v>
      </c>
      <c r="L98" s="24">
        <v>90</v>
      </c>
      <c r="M98" s="25">
        <v>110</v>
      </c>
      <c r="N98" s="26">
        <f t="shared" si="2"/>
        <v>9900</v>
      </c>
      <c r="O98" s="8" t="s">
        <v>91</v>
      </c>
      <c r="P98" s="8" t="s">
        <v>1</v>
      </c>
      <c r="Q98" s="24">
        <f>L98/5</f>
        <v>18</v>
      </c>
    </row>
    <row r="99" spans="1:17" ht="34.5" customHeight="1" x14ac:dyDescent="0.25">
      <c r="A99" s="27"/>
      <c r="B99" s="13">
        <f t="shared" si="3"/>
        <v>92</v>
      </c>
      <c r="C99" s="23">
        <v>45722</v>
      </c>
      <c r="D99" s="8" t="s">
        <v>26</v>
      </c>
      <c r="E99" s="8" t="s">
        <v>87</v>
      </c>
      <c r="F99" s="8" t="s">
        <v>331</v>
      </c>
      <c r="G99" s="8" t="s">
        <v>332</v>
      </c>
      <c r="H99" s="8" t="s">
        <v>30</v>
      </c>
      <c r="I99" s="8" t="s">
        <v>333</v>
      </c>
      <c r="J99" s="8" t="s">
        <v>99</v>
      </c>
      <c r="K99" s="8" t="s">
        <v>92</v>
      </c>
      <c r="L99" s="24">
        <v>1080</v>
      </c>
      <c r="M99" s="25">
        <v>0.8</v>
      </c>
      <c r="N99" s="26">
        <f t="shared" si="2"/>
        <v>864</v>
      </c>
      <c r="O99" s="8" t="s">
        <v>91</v>
      </c>
      <c r="P99" s="8" t="s">
        <v>1</v>
      </c>
      <c r="Q99" s="24">
        <f>L99/60</f>
        <v>18</v>
      </c>
    </row>
    <row r="100" spans="1:17" ht="34.5" customHeight="1" x14ac:dyDescent="0.25">
      <c r="A100" s="27"/>
      <c r="B100" s="13">
        <f t="shared" si="3"/>
        <v>93</v>
      </c>
      <c r="C100" s="23">
        <v>45722</v>
      </c>
      <c r="D100" s="8" t="s">
        <v>26</v>
      </c>
      <c r="E100" s="8" t="s">
        <v>87</v>
      </c>
      <c r="F100" s="8" t="s">
        <v>334</v>
      </c>
      <c r="G100" s="8" t="s">
        <v>335</v>
      </c>
      <c r="H100" s="8" t="s">
        <v>30</v>
      </c>
      <c r="I100" s="8" t="s">
        <v>336</v>
      </c>
      <c r="J100" s="8" t="s">
        <v>98</v>
      </c>
      <c r="K100" s="8" t="s">
        <v>95</v>
      </c>
      <c r="L100" s="24">
        <v>180</v>
      </c>
      <c r="M100" s="25">
        <v>120</v>
      </c>
      <c r="N100" s="26">
        <f t="shared" si="2"/>
        <v>21600</v>
      </c>
      <c r="O100" s="8" t="s">
        <v>91</v>
      </c>
      <c r="P100" s="8" t="s">
        <v>1</v>
      </c>
      <c r="Q100" s="24">
        <f>L100/10</f>
        <v>18</v>
      </c>
    </row>
    <row r="101" spans="1:17" ht="34.5" customHeight="1" x14ac:dyDescent="0.25">
      <c r="A101" s="27"/>
      <c r="B101" s="13">
        <f t="shared" si="3"/>
        <v>94</v>
      </c>
      <c r="C101" s="23">
        <v>45722</v>
      </c>
      <c r="D101" s="8" t="s">
        <v>26</v>
      </c>
      <c r="E101" s="8" t="s">
        <v>87</v>
      </c>
      <c r="F101" s="8" t="s">
        <v>334</v>
      </c>
      <c r="G101" s="8" t="s">
        <v>335</v>
      </c>
      <c r="H101" s="8" t="s">
        <v>30</v>
      </c>
      <c r="I101" s="8" t="s">
        <v>336</v>
      </c>
      <c r="J101" s="8" t="s">
        <v>98</v>
      </c>
      <c r="K101" s="8" t="s">
        <v>94</v>
      </c>
      <c r="L101" s="24">
        <v>90</v>
      </c>
      <c r="M101" s="25">
        <v>110</v>
      </c>
      <c r="N101" s="26">
        <f t="shared" si="2"/>
        <v>9900</v>
      </c>
      <c r="O101" s="8" t="s">
        <v>91</v>
      </c>
      <c r="P101" s="8" t="s">
        <v>1</v>
      </c>
      <c r="Q101" s="24">
        <f>L101/5</f>
        <v>18</v>
      </c>
    </row>
    <row r="102" spans="1:17" ht="34.5" customHeight="1" x14ac:dyDescent="0.25">
      <c r="A102" s="27"/>
      <c r="B102" s="13">
        <f t="shared" si="3"/>
        <v>95</v>
      </c>
      <c r="C102" s="23">
        <v>45722</v>
      </c>
      <c r="D102" s="8" t="s">
        <v>26</v>
      </c>
      <c r="E102" s="8" t="s">
        <v>87</v>
      </c>
      <c r="F102" s="8" t="s">
        <v>334</v>
      </c>
      <c r="G102" s="8" t="s">
        <v>335</v>
      </c>
      <c r="H102" s="8" t="s">
        <v>30</v>
      </c>
      <c r="I102" s="8" t="s">
        <v>336</v>
      </c>
      <c r="J102" s="8" t="s">
        <v>98</v>
      </c>
      <c r="K102" s="8" t="s">
        <v>92</v>
      </c>
      <c r="L102" s="24">
        <v>1080</v>
      </c>
      <c r="M102" s="25">
        <v>0.8</v>
      </c>
      <c r="N102" s="26">
        <f t="shared" si="2"/>
        <v>864</v>
      </c>
      <c r="O102" s="8" t="s">
        <v>91</v>
      </c>
      <c r="P102" s="8" t="s">
        <v>1</v>
      </c>
      <c r="Q102" s="24">
        <f>L102/60</f>
        <v>18</v>
      </c>
    </row>
    <row r="103" spans="1:17" ht="34.5" customHeight="1" x14ac:dyDescent="0.25">
      <c r="A103" s="27"/>
      <c r="B103" s="13">
        <f t="shared" si="3"/>
        <v>96</v>
      </c>
      <c r="C103" s="23">
        <v>45722</v>
      </c>
      <c r="D103" s="8" t="s">
        <v>26</v>
      </c>
      <c r="E103" s="8" t="s">
        <v>87</v>
      </c>
      <c r="F103" s="8" t="s">
        <v>337</v>
      </c>
      <c r="G103" s="8" t="s">
        <v>338</v>
      </c>
      <c r="H103" s="8" t="s">
        <v>30</v>
      </c>
      <c r="I103" s="8" t="s">
        <v>339</v>
      </c>
      <c r="J103" s="8" t="s">
        <v>97</v>
      </c>
      <c r="K103" s="8" t="s">
        <v>95</v>
      </c>
      <c r="L103" s="24">
        <v>180</v>
      </c>
      <c r="M103" s="25">
        <v>120</v>
      </c>
      <c r="N103" s="26">
        <f t="shared" si="2"/>
        <v>21600</v>
      </c>
      <c r="O103" s="8" t="s">
        <v>91</v>
      </c>
      <c r="P103" s="8" t="s">
        <v>1</v>
      </c>
      <c r="Q103" s="24">
        <f>L103/10</f>
        <v>18</v>
      </c>
    </row>
    <row r="104" spans="1:17" ht="34.5" customHeight="1" x14ac:dyDescent="0.25">
      <c r="A104" s="27"/>
      <c r="B104" s="13">
        <f t="shared" si="3"/>
        <v>97</v>
      </c>
      <c r="C104" s="23">
        <v>45722</v>
      </c>
      <c r="D104" s="8" t="s">
        <v>26</v>
      </c>
      <c r="E104" s="8" t="s">
        <v>87</v>
      </c>
      <c r="F104" s="8" t="s">
        <v>337</v>
      </c>
      <c r="G104" s="8" t="s">
        <v>338</v>
      </c>
      <c r="H104" s="8" t="s">
        <v>30</v>
      </c>
      <c r="I104" s="8" t="s">
        <v>339</v>
      </c>
      <c r="J104" s="8" t="s">
        <v>97</v>
      </c>
      <c r="K104" s="8" t="s">
        <v>94</v>
      </c>
      <c r="L104" s="24">
        <v>90</v>
      </c>
      <c r="M104" s="25">
        <v>110</v>
      </c>
      <c r="N104" s="26">
        <f t="shared" si="2"/>
        <v>9900</v>
      </c>
      <c r="O104" s="8" t="s">
        <v>91</v>
      </c>
      <c r="P104" s="8" t="s">
        <v>1</v>
      </c>
      <c r="Q104" s="24">
        <f>L104/5</f>
        <v>18</v>
      </c>
    </row>
    <row r="105" spans="1:17" ht="34.5" customHeight="1" x14ac:dyDescent="0.25">
      <c r="A105" s="27"/>
      <c r="B105" s="13">
        <f t="shared" si="3"/>
        <v>98</v>
      </c>
      <c r="C105" s="23">
        <v>45722</v>
      </c>
      <c r="D105" s="8" t="s">
        <v>26</v>
      </c>
      <c r="E105" s="8" t="s">
        <v>87</v>
      </c>
      <c r="F105" s="8" t="s">
        <v>337</v>
      </c>
      <c r="G105" s="8" t="s">
        <v>338</v>
      </c>
      <c r="H105" s="8" t="s">
        <v>30</v>
      </c>
      <c r="I105" s="8" t="s">
        <v>339</v>
      </c>
      <c r="J105" s="8" t="s">
        <v>97</v>
      </c>
      <c r="K105" s="8" t="s">
        <v>92</v>
      </c>
      <c r="L105" s="24">
        <v>1080</v>
      </c>
      <c r="M105" s="25">
        <v>0.8</v>
      </c>
      <c r="N105" s="26">
        <f t="shared" si="2"/>
        <v>864</v>
      </c>
      <c r="O105" s="8" t="s">
        <v>91</v>
      </c>
      <c r="P105" s="8" t="s">
        <v>1</v>
      </c>
      <c r="Q105" s="24">
        <f>L105/60</f>
        <v>18</v>
      </c>
    </row>
    <row r="106" spans="1:17" ht="34.5" customHeight="1" x14ac:dyDescent="0.25">
      <c r="A106" s="27"/>
      <c r="B106" s="13">
        <f t="shared" si="3"/>
        <v>99</v>
      </c>
      <c r="C106" s="23">
        <v>45722</v>
      </c>
      <c r="D106" s="8" t="s">
        <v>26</v>
      </c>
      <c r="E106" s="8" t="s">
        <v>87</v>
      </c>
      <c r="F106" s="8" t="s">
        <v>340</v>
      </c>
      <c r="G106" s="8" t="s">
        <v>341</v>
      </c>
      <c r="H106" s="8" t="s">
        <v>30</v>
      </c>
      <c r="I106" s="8" t="s">
        <v>342</v>
      </c>
      <c r="J106" s="8" t="s">
        <v>96</v>
      </c>
      <c r="K106" s="8" t="s">
        <v>95</v>
      </c>
      <c r="L106" s="24">
        <v>180</v>
      </c>
      <c r="M106" s="25">
        <v>120</v>
      </c>
      <c r="N106" s="26">
        <f t="shared" si="2"/>
        <v>21600</v>
      </c>
      <c r="O106" s="8" t="s">
        <v>91</v>
      </c>
      <c r="P106" s="8" t="s">
        <v>1</v>
      </c>
      <c r="Q106" s="24">
        <f>L106/10</f>
        <v>18</v>
      </c>
    </row>
    <row r="107" spans="1:17" ht="34.5" customHeight="1" x14ac:dyDescent="0.25">
      <c r="A107" s="27"/>
      <c r="B107" s="13">
        <f t="shared" si="3"/>
        <v>100</v>
      </c>
      <c r="C107" s="23">
        <v>45722</v>
      </c>
      <c r="D107" s="8" t="s">
        <v>26</v>
      </c>
      <c r="E107" s="8" t="s">
        <v>87</v>
      </c>
      <c r="F107" s="8" t="s">
        <v>340</v>
      </c>
      <c r="G107" s="8" t="s">
        <v>341</v>
      </c>
      <c r="H107" s="8" t="s">
        <v>30</v>
      </c>
      <c r="I107" s="8" t="s">
        <v>342</v>
      </c>
      <c r="J107" s="8" t="s">
        <v>96</v>
      </c>
      <c r="K107" s="8" t="s">
        <v>94</v>
      </c>
      <c r="L107" s="24">
        <v>90</v>
      </c>
      <c r="M107" s="25">
        <v>110</v>
      </c>
      <c r="N107" s="26">
        <f t="shared" si="2"/>
        <v>9900</v>
      </c>
      <c r="O107" s="8" t="s">
        <v>91</v>
      </c>
      <c r="P107" s="8" t="s">
        <v>1</v>
      </c>
      <c r="Q107" s="24">
        <f>L107/5</f>
        <v>18</v>
      </c>
    </row>
    <row r="108" spans="1:17" ht="34.5" customHeight="1" x14ac:dyDescent="0.25">
      <c r="A108" s="27"/>
      <c r="B108" s="13">
        <f t="shared" si="3"/>
        <v>101</v>
      </c>
      <c r="C108" s="23">
        <v>45722</v>
      </c>
      <c r="D108" s="8" t="s">
        <v>26</v>
      </c>
      <c r="E108" s="8" t="s">
        <v>87</v>
      </c>
      <c r="F108" s="8" t="s">
        <v>340</v>
      </c>
      <c r="G108" s="8" t="s">
        <v>341</v>
      </c>
      <c r="H108" s="8" t="s">
        <v>30</v>
      </c>
      <c r="I108" s="8" t="s">
        <v>342</v>
      </c>
      <c r="J108" s="8" t="s">
        <v>96</v>
      </c>
      <c r="K108" s="8" t="s">
        <v>92</v>
      </c>
      <c r="L108" s="24">
        <v>1080</v>
      </c>
      <c r="M108" s="25">
        <v>0.8</v>
      </c>
      <c r="N108" s="26">
        <f t="shared" si="2"/>
        <v>864</v>
      </c>
      <c r="O108" s="8" t="s">
        <v>91</v>
      </c>
      <c r="P108" s="8" t="s">
        <v>1</v>
      </c>
      <c r="Q108" s="24">
        <f>L108/60</f>
        <v>18</v>
      </c>
    </row>
    <row r="109" spans="1:17" ht="34.5" customHeight="1" x14ac:dyDescent="0.25">
      <c r="A109" s="27"/>
      <c r="B109" s="13">
        <f t="shared" si="3"/>
        <v>102</v>
      </c>
      <c r="C109" s="23">
        <v>45722</v>
      </c>
      <c r="D109" s="8" t="s">
        <v>26</v>
      </c>
      <c r="E109" s="8" t="s">
        <v>87</v>
      </c>
      <c r="F109" s="8" t="s">
        <v>343</v>
      </c>
      <c r="G109" s="8" t="s">
        <v>344</v>
      </c>
      <c r="H109" s="8" t="s">
        <v>30</v>
      </c>
      <c r="I109" s="8" t="s">
        <v>345</v>
      </c>
      <c r="J109" s="8" t="s">
        <v>93</v>
      </c>
      <c r="K109" s="8" t="s">
        <v>95</v>
      </c>
      <c r="L109" s="24">
        <v>170</v>
      </c>
      <c r="M109" s="25">
        <v>120</v>
      </c>
      <c r="N109" s="26">
        <f t="shared" si="2"/>
        <v>20400</v>
      </c>
      <c r="O109" s="8" t="s">
        <v>91</v>
      </c>
      <c r="P109" s="8" t="s">
        <v>1</v>
      </c>
      <c r="Q109" s="24">
        <f>L109/10</f>
        <v>17</v>
      </c>
    </row>
    <row r="110" spans="1:17" ht="34.5" customHeight="1" x14ac:dyDescent="0.25">
      <c r="A110" s="27"/>
      <c r="B110" s="13">
        <f t="shared" si="3"/>
        <v>103</v>
      </c>
      <c r="C110" s="23">
        <v>45722</v>
      </c>
      <c r="D110" s="8" t="s">
        <v>26</v>
      </c>
      <c r="E110" s="8" t="s">
        <v>87</v>
      </c>
      <c r="F110" s="8" t="s">
        <v>343</v>
      </c>
      <c r="G110" s="8" t="s">
        <v>344</v>
      </c>
      <c r="H110" s="8" t="s">
        <v>30</v>
      </c>
      <c r="I110" s="8" t="s">
        <v>345</v>
      </c>
      <c r="J110" s="8" t="s">
        <v>93</v>
      </c>
      <c r="K110" s="8" t="s">
        <v>94</v>
      </c>
      <c r="L110" s="24">
        <v>85</v>
      </c>
      <c r="M110" s="25">
        <v>110</v>
      </c>
      <c r="N110" s="26">
        <f t="shared" si="2"/>
        <v>9350</v>
      </c>
      <c r="O110" s="8" t="s">
        <v>91</v>
      </c>
      <c r="P110" s="8" t="s">
        <v>1</v>
      </c>
      <c r="Q110" s="24">
        <f>L110/5</f>
        <v>17</v>
      </c>
    </row>
    <row r="111" spans="1:17" ht="34.5" customHeight="1" x14ac:dyDescent="0.25">
      <c r="A111" s="27"/>
      <c r="B111" s="13">
        <f t="shared" si="3"/>
        <v>104</v>
      </c>
      <c r="C111" s="23">
        <v>45722</v>
      </c>
      <c r="D111" s="8" t="s">
        <v>26</v>
      </c>
      <c r="E111" s="8" t="s">
        <v>87</v>
      </c>
      <c r="F111" s="8" t="s">
        <v>343</v>
      </c>
      <c r="G111" s="8" t="s">
        <v>344</v>
      </c>
      <c r="H111" s="8" t="s">
        <v>30</v>
      </c>
      <c r="I111" s="8" t="s">
        <v>345</v>
      </c>
      <c r="J111" s="8" t="s">
        <v>93</v>
      </c>
      <c r="K111" s="8" t="s">
        <v>92</v>
      </c>
      <c r="L111" s="24">
        <v>1020</v>
      </c>
      <c r="M111" s="25">
        <v>0.8</v>
      </c>
      <c r="N111" s="26">
        <f t="shared" si="2"/>
        <v>816</v>
      </c>
      <c r="O111" s="8" t="s">
        <v>91</v>
      </c>
      <c r="P111" s="8" t="s">
        <v>1</v>
      </c>
      <c r="Q111" s="24">
        <f>L111/60</f>
        <v>17</v>
      </c>
    </row>
    <row r="112" spans="1:17" ht="34.5" customHeight="1" x14ac:dyDescent="0.25">
      <c r="A112" s="2"/>
      <c r="B112" s="13">
        <f t="shared" si="3"/>
        <v>105</v>
      </c>
      <c r="C112" s="12">
        <v>45722</v>
      </c>
      <c r="D112" s="8" t="s">
        <v>26</v>
      </c>
      <c r="E112" s="8" t="s">
        <v>87</v>
      </c>
      <c r="F112" s="8" t="s">
        <v>346</v>
      </c>
      <c r="G112" s="8" t="s">
        <v>347</v>
      </c>
      <c r="H112" s="8" t="s">
        <v>30</v>
      </c>
      <c r="I112" s="8" t="s">
        <v>348</v>
      </c>
      <c r="J112" s="8" t="s">
        <v>218</v>
      </c>
      <c r="K112" s="8" t="s">
        <v>77</v>
      </c>
      <c r="L112" s="9">
        <v>443</v>
      </c>
      <c r="M112" s="11">
        <v>429.25</v>
      </c>
      <c r="N112" s="10">
        <f t="shared" si="2"/>
        <v>190157.75</v>
      </c>
      <c r="O112" s="8" t="s">
        <v>76</v>
      </c>
      <c r="P112" s="8" t="s">
        <v>0</v>
      </c>
      <c r="Q112" s="9">
        <v>1100</v>
      </c>
    </row>
    <row r="113" spans="1:17" ht="34.5" customHeight="1" x14ac:dyDescent="0.25">
      <c r="B113" s="13">
        <f t="shared" si="3"/>
        <v>106</v>
      </c>
      <c r="C113" s="23">
        <v>45722</v>
      </c>
      <c r="D113" s="8" t="s">
        <v>5</v>
      </c>
      <c r="E113" s="8" t="s">
        <v>242</v>
      </c>
      <c r="F113" s="8" t="s">
        <v>349</v>
      </c>
      <c r="G113" s="8" t="s">
        <v>350</v>
      </c>
      <c r="H113" s="8" t="s">
        <v>30</v>
      </c>
      <c r="I113" s="8" t="s">
        <v>351</v>
      </c>
      <c r="J113" s="8" t="s">
        <v>352</v>
      </c>
      <c r="K113" s="8" t="s">
        <v>75</v>
      </c>
      <c r="L113" s="24">
        <v>152</v>
      </c>
      <c r="M113" s="25">
        <v>0</v>
      </c>
      <c r="N113" s="26">
        <f t="shared" si="2"/>
        <v>0</v>
      </c>
      <c r="O113" s="8" t="s">
        <v>123</v>
      </c>
      <c r="P113" s="8" t="s">
        <v>6</v>
      </c>
      <c r="Q113" s="24">
        <f>L113/2</f>
        <v>76</v>
      </c>
    </row>
    <row r="114" spans="1:17" ht="34.5" customHeight="1" x14ac:dyDescent="0.25">
      <c r="B114" s="13">
        <f t="shared" si="3"/>
        <v>107</v>
      </c>
      <c r="C114" s="23">
        <v>45723</v>
      </c>
      <c r="D114" s="8" t="s">
        <v>5</v>
      </c>
      <c r="E114" s="8" t="s">
        <v>5</v>
      </c>
      <c r="F114" s="8" t="s">
        <v>353</v>
      </c>
      <c r="G114" s="8" t="s">
        <v>354</v>
      </c>
      <c r="H114" s="8" t="s">
        <v>355</v>
      </c>
      <c r="I114" s="8" t="s">
        <v>356</v>
      </c>
      <c r="J114" s="8" t="s">
        <v>357</v>
      </c>
      <c r="K114" s="8" t="s">
        <v>60</v>
      </c>
      <c r="L114" s="24">
        <v>5000</v>
      </c>
      <c r="M114" s="25">
        <v>4.7</v>
      </c>
      <c r="N114" s="26">
        <f t="shared" si="2"/>
        <v>23500</v>
      </c>
      <c r="O114" s="8" t="s">
        <v>358</v>
      </c>
      <c r="P114" s="8" t="s">
        <v>0</v>
      </c>
      <c r="Q114" s="24">
        <f>+L114/300</f>
        <v>16.666666666666668</v>
      </c>
    </row>
    <row r="115" spans="1:17" ht="34.5" customHeight="1" x14ac:dyDescent="0.25">
      <c r="A115" s="2"/>
      <c r="B115" s="13">
        <f t="shared" si="3"/>
        <v>108</v>
      </c>
      <c r="C115" s="12">
        <v>45723</v>
      </c>
      <c r="D115" s="8" t="s">
        <v>29</v>
      </c>
      <c r="E115" s="8" t="s">
        <v>66</v>
      </c>
      <c r="F115" s="8" t="s">
        <v>66</v>
      </c>
      <c r="G115" s="8" t="s">
        <v>180</v>
      </c>
      <c r="H115" s="8" t="s">
        <v>4</v>
      </c>
      <c r="I115" s="8" t="s">
        <v>179</v>
      </c>
      <c r="J115" s="8" t="s">
        <v>220</v>
      </c>
      <c r="K115" s="8" t="s">
        <v>137</v>
      </c>
      <c r="L115" s="9">
        <v>25</v>
      </c>
      <c r="M115" s="11">
        <v>5325</v>
      </c>
      <c r="N115" s="10">
        <f t="shared" si="2"/>
        <v>133125</v>
      </c>
      <c r="O115" s="8" t="s">
        <v>135</v>
      </c>
      <c r="P115" s="8" t="s">
        <v>0</v>
      </c>
      <c r="Q115" s="9">
        <f>L115</f>
        <v>25</v>
      </c>
    </row>
    <row r="116" spans="1:17" s="27" customFormat="1" ht="34.5" customHeight="1" x14ac:dyDescent="0.25">
      <c r="B116" s="13">
        <f t="shared" si="3"/>
        <v>109</v>
      </c>
      <c r="C116" s="12">
        <v>45723</v>
      </c>
      <c r="D116" s="8" t="s">
        <v>29</v>
      </c>
      <c r="E116" s="8" t="s">
        <v>66</v>
      </c>
      <c r="F116" s="8" t="s">
        <v>66</v>
      </c>
      <c r="G116" s="8" t="s">
        <v>180</v>
      </c>
      <c r="H116" s="8" t="s">
        <v>4</v>
      </c>
      <c r="I116" s="8" t="s">
        <v>179</v>
      </c>
      <c r="J116" s="8" t="s">
        <v>220</v>
      </c>
      <c r="K116" s="8" t="s">
        <v>136</v>
      </c>
      <c r="L116" s="9">
        <v>1</v>
      </c>
      <c r="M116" s="11">
        <v>3579</v>
      </c>
      <c r="N116" s="10">
        <f t="shared" si="2"/>
        <v>3579</v>
      </c>
      <c r="O116" s="8" t="s">
        <v>135</v>
      </c>
      <c r="P116" s="8" t="s">
        <v>0</v>
      </c>
      <c r="Q116" s="9">
        <f>L116</f>
        <v>1</v>
      </c>
    </row>
    <row r="117" spans="1:17" s="27" customFormat="1" ht="34.5" customHeight="1" x14ac:dyDescent="0.25">
      <c r="B117" s="13">
        <f t="shared" si="3"/>
        <v>110</v>
      </c>
      <c r="C117" s="12">
        <v>45723</v>
      </c>
      <c r="D117" s="8" t="s">
        <v>29</v>
      </c>
      <c r="E117" s="8" t="s">
        <v>66</v>
      </c>
      <c r="F117" s="8" t="s">
        <v>66</v>
      </c>
      <c r="G117" s="8" t="s">
        <v>180</v>
      </c>
      <c r="H117" s="8" t="s">
        <v>4</v>
      </c>
      <c r="I117" s="8" t="s">
        <v>179</v>
      </c>
      <c r="J117" s="8" t="s">
        <v>220</v>
      </c>
      <c r="K117" s="8" t="s">
        <v>132</v>
      </c>
      <c r="L117" s="9">
        <v>13</v>
      </c>
      <c r="M117" s="11">
        <v>1500</v>
      </c>
      <c r="N117" s="10">
        <f t="shared" si="2"/>
        <v>19500</v>
      </c>
      <c r="O117" s="8" t="s">
        <v>131</v>
      </c>
      <c r="P117" s="8" t="s">
        <v>0</v>
      </c>
      <c r="Q117" s="9">
        <f>L117</f>
        <v>13</v>
      </c>
    </row>
    <row r="118" spans="1:17" s="27" customFormat="1" ht="34.5" customHeight="1" x14ac:dyDescent="0.25">
      <c r="B118" s="13">
        <f t="shared" si="3"/>
        <v>111</v>
      </c>
      <c r="C118" s="23">
        <v>45723</v>
      </c>
      <c r="D118" s="8" t="s">
        <v>17</v>
      </c>
      <c r="E118" s="8" t="s">
        <v>188</v>
      </c>
      <c r="F118" s="8" t="s">
        <v>188</v>
      </c>
      <c r="G118" s="8" t="s">
        <v>359</v>
      </c>
      <c r="H118" s="8" t="s">
        <v>4</v>
      </c>
      <c r="I118" s="8" t="s">
        <v>360</v>
      </c>
      <c r="J118" s="8" t="s">
        <v>361</v>
      </c>
      <c r="K118" s="8" t="s">
        <v>197</v>
      </c>
      <c r="L118" s="9">
        <v>300</v>
      </c>
      <c r="M118" s="11">
        <v>200.58</v>
      </c>
      <c r="N118" s="10">
        <f t="shared" si="2"/>
        <v>60174.000000000007</v>
      </c>
      <c r="O118" s="8" t="s">
        <v>362</v>
      </c>
      <c r="P118" s="8" t="s">
        <v>6</v>
      </c>
      <c r="Q118" s="9">
        <f>L118</f>
        <v>300</v>
      </c>
    </row>
    <row r="119" spans="1:17" ht="34.5" customHeight="1" x14ac:dyDescent="0.25">
      <c r="A119" s="27"/>
      <c r="B119" s="13">
        <f t="shared" si="3"/>
        <v>112</v>
      </c>
      <c r="C119" s="23">
        <v>45723</v>
      </c>
      <c r="D119" s="8" t="s">
        <v>26</v>
      </c>
      <c r="E119" s="8" t="s">
        <v>41</v>
      </c>
      <c r="F119" s="8" t="s">
        <v>41</v>
      </c>
      <c r="G119" s="8" t="s">
        <v>363</v>
      </c>
      <c r="H119" s="8" t="s">
        <v>4</v>
      </c>
      <c r="I119" s="8" t="s">
        <v>149</v>
      </c>
      <c r="J119" s="8" t="s">
        <v>364</v>
      </c>
      <c r="K119" s="8" t="s">
        <v>75</v>
      </c>
      <c r="L119" s="24">
        <v>500</v>
      </c>
      <c r="M119" s="25">
        <v>0</v>
      </c>
      <c r="N119" s="26">
        <f t="shared" si="2"/>
        <v>0</v>
      </c>
      <c r="O119" s="8" t="s">
        <v>123</v>
      </c>
      <c r="P119" s="8" t="s">
        <v>6</v>
      </c>
      <c r="Q119" s="24">
        <f>L119/2</f>
        <v>250</v>
      </c>
    </row>
    <row r="120" spans="1:17" ht="34.5" customHeight="1" x14ac:dyDescent="0.25">
      <c r="A120" s="27"/>
      <c r="B120" s="13">
        <f t="shared" si="3"/>
        <v>113</v>
      </c>
      <c r="C120" s="23">
        <v>45723</v>
      </c>
      <c r="D120" s="8" t="s">
        <v>27</v>
      </c>
      <c r="E120" s="8" t="s">
        <v>178</v>
      </c>
      <c r="F120" s="8" t="s">
        <v>178</v>
      </c>
      <c r="G120" s="8" t="s">
        <v>177</v>
      </c>
      <c r="H120" s="8" t="s">
        <v>4</v>
      </c>
      <c r="I120" s="8" t="s">
        <v>176</v>
      </c>
      <c r="J120" s="8" t="s">
        <v>365</v>
      </c>
      <c r="K120" s="8" t="s">
        <v>144</v>
      </c>
      <c r="L120" s="9">
        <v>2626</v>
      </c>
      <c r="M120" s="11">
        <v>176.7</v>
      </c>
      <c r="N120" s="10">
        <f t="shared" si="2"/>
        <v>464014.19999999995</v>
      </c>
      <c r="O120" s="8" t="s">
        <v>143</v>
      </c>
      <c r="P120" s="8" t="s">
        <v>6</v>
      </c>
      <c r="Q120" s="9">
        <f>L120</f>
        <v>2626</v>
      </c>
    </row>
    <row r="121" spans="1:17" ht="34.5" customHeight="1" x14ac:dyDescent="0.25">
      <c r="A121" s="27"/>
      <c r="B121" s="13">
        <f t="shared" si="3"/>
        <v>114</v>
      </c>
      <c r="C121" s="23">
        <v>45723</v>
      </c>
      <c r="D121" s="8" t="s">
        <v>26</v>
      </c>
      <c r="E121" s="8" t="s">
        <v>87</v>
      </c>
      <c r="F121" s="8" t="s">
        <v>87</v>
      </c>
      <c r="G121" s="8" t="s">
        <v>366</v>
      </c>
      <c r="H121" s="8" t="s">
        <v>367</v>
      </c>
      <c r="I121" s="8" t="s">
        <v>348</v>
      </c>
      <c r="J121" s="8" t="s">
        <v>181</v>
      </c>
      <c r="K121" s="8" t="s">
        <v>75</v>
      </c>
      <c r="L121" s="24">
        <v>500</v>
      </c>
      <c r="M121" s="25">
        <v>0</v>
      </c>
      <c r="N121" s="26">
        <f t="shared" si="2"/>
        <v>0</v>
      </c>
      <c r="O121" s="8" t="s">
        <v>123</v>
      </c>
      <c r="P121" s="8" t="s">
        <v>6</v>
      </c>
      <c r="Q121" s="24">
        <f>L121/2</f>
        <v>250</v>
      </c>
    </row>
    <row r="122" spans="1:17" ht="34.5" customHeight="1" x14ac:dyDescent="0.25">
      <c r="A122" s="27"/>
      <c r="B122" s="13">
        <f t="shared" si="3"/>
        <v>115</v>
      </c>
      <c r="C122" s="12">
        <v>45726</v>
      </c>
      <c r="D122" s="8" t="s">
        <v>26</v>
      </c>
      <c r="E122" s="8" t="s">
        <v>368</v>
      </c>
      <c r="F122" s="8" t="s">
        <v>369</v>
      </c>
      <c r="G122" s="8" t="s">
        <v>370</v>
      </c>
      <c r="H122" s="8" t="s">
        <v>30</v>
      </c>
      <c r="I122" s="8" t="s">
        <v>371</v>
      </c>
      <c r="J122" s="8" t="s">
        <v>133</v>
      </c>
      <c r="K122" s="8" t="s">
        <v>372</v>
      </c>
      <c r="L122" s="9">
        <v>70</v>
      </c>
      <c r="M122" s="11">
        <v>405</v>
      </c>
      <c r="N122" s="10">
        <f t="shared" si="2"/>
        <v>28350</v>
      </c>
      <c r="O122" s="8" t="s">
        <v>373</v>
      </c>
      <c r="P122" s="8" t="s">
        <v>1</v>
      </c>
      <c r="Q122" s="9">
        <f>+L122</f>
        <v>70</v>
      </c>
    </row>
    <row r="123" spans="1:17" ht="34.5" customHeight="1" x14ac:dyDescent="0.25">
      <c r="A123" s="27"/>
      <c r="B123" s="13">
        <f t="shared" si="3"/>
        <v>116</v>
      </c>
      <c r="C123" s="12">
        <v>45726</v>
      </c>
      <c r="D123" s="8" t="s">
        <v>26</v>
      </c>
      <c r="E123" s="8" t="s">
        <v>368</v>
      </c>
      <c r="F123" s="8" t="s">
        <v>374</v>
      </c>
      <c r="G123" s="8" t="s">
        <v>375</v>
      </c>
      <c r="H123" s="8" t="s">
        <v>30</v>
      </c>
      <c r="I123" s="8" t="s">
        <v>376</v>
      </c>
      <c r="J123" s="8" t="s">
        <v>129</v>
      </c>
      <c r="K123" s="8" t="s">
        <v>372</v>
      </c>
      <c r="L123" s="9">
        <v>13</v>
      </c>
      <c r="M123" s="11">
        <v>405</v>
      </c>
      <c r="N123" s="10">
        <f t="shared" si="2"/>
        <v>5265</v>
      </c>
      <c r="O123" s="8" t="s">
        <v>373</v>
      </c>
      <c r="P123" s="8" t="s">
        <v>1</v>
      </c>
      <c r="Q123" s="9">
        <f>+L123</f>
        <v>13</v>
      </c>
    </row>
    <row r="124" spans="1:17" ht="34.5" customHeight="1" x14ac:dyDescent="0.25">
      <c r="A124" s="27"/>
      <c r="B124" s="13">
        <f t="shared" si="3"/>
        <v>117</v>
      </c>
      <c r="C124" s="12">
        <v>45726</v>
      </c>
      <c r="D124" s="8" t="s">
        <v>26</v>
      </c>
      <c r="E124" s="8" t="s">
        <v>368</v>
      </c>
      <c r="F124" s="8" t="s">
        <v>377</v>
      </c>
      <c r="G124" s="8" t="s">
        <v>378</v>
      </c>
      <c r="H124" s="8" t="s">
        <v>30</v>
      </c>
      <c r="I124" s="8" t="s">
        <v>379</v>
      </c>
      <c r="J124" s="8" t="s">
        <v>127</v>
      </c>
      <c r="K124" s="8" t="s">
        <v>372</v>
      </c>
      <c r="L124" s="9">
        <v>60</v>
      </c>
      <c r="M124" s="11">
        <v>405</v>
      </c>
      <c r="N124" s="10">
        <f t="shared" si="2"/>
        <v>24300</v>
      </c>
      <c r="O124" s="8" t="s">
        <v>373</v>
      </c>
      <c r="P124" s="8" t="s">
        <v>1</v>
      </c>
      <c r="Q124" s="9">
        <f>+L124</f>
        <v>60</v>
      </c>
    </row>
    <row r="125" spans="1:17" ht="34.5" customHeight="1" x14ac:dyDescent="0.25">
      <c r="A125" s="27"/>
      <c r="B125" s="13">
        <f t="shared" si="3"/>
        <v>118</v>
      </c>
      <c r="C125" s="12">
        <v>45726</v>
      </c>
      <c r="D125" s="8" t="s">
        <v>26</v>
      </c>
      <c r="E125" s="8" t="s">
        <v>368</v>
      </c>
      <c r="F125" s="8" t="s">
        <v>380</v>
      </c>
      <c r="G125" s="8" t="s">
        <v>381</v>
      </c>
      <c r="H125" s="8" t="s">
        <v>382</v>
      </c>
      <c r="I125" s="8" t="s">
        <v>383</v>
      </c>
      <c r="J125" s="8" t="s">
        <v>384</v>
      </c>
      <c r="K125" s="8" t="s">
        <v>148</v>
      </c>
      <c r="L125" s="9">
        <v>25</v>
      </c>
      <c r="M125" s="11">
        <v>248</v>
      </c>
      <c r="N125" s="10">
        <f t="shared" si="2"/>
        <v>6200</v>
      </c>
      <c r="O125" s="8" t="s">
        <v>147</v>
      </c>
      <c r="P125" s="8" t="s">
        <v>6</v>
      </c>
      <c r="Q125" s="9">
        <f>L125</f>
        <v>25</v>
      </c>
    </row>
    <row r="126" spans="1:17" ht="34.5" customHeight="1" x14ac:dyDescent="0.25">
      <c r="A126" s="27"/>
      <c r="B126" s="13">
        <f t="shared" si="3"/>
        <v>119</v>
      </c>
      <c r="C126" s="12">
        <v>45726</v>
      </c>
      <c r="D126" s="8" t="s">
        <v>26</v>
      </c>
      <c r="E126" s="8" t="s">
        <v>368</v>
      </c>
      <c r="F126" s="8" t="s">
        <v>385</v>
      </c>
      <c r="G126" s="8" t="s">
        <v>386</v>
      </c>
      <c r="H126" s="8" t="s">
        <v>30</v>
      </c>
      <c r="I126" s="8" t="s">
        <v>387</v>
      </c>
      <c r="J126" s="8" t="s">
        <v>388</v>
      </c>
      <c r="K126" s="8" t="s">
        <v>148</v>
      </c>
      <c r="L126" s="9">
        <v>24</v>
      </c>
      <c r="M126" s="11">
        <v>248</v>
      </c>
      <c r="N126" s="10">
        <f t="shared" si="2"/>
        <v>5952</v>
      </c>
      <c r="O126" s="8" t="s">
        <v>147</v>
      </c>
      <c r="P126" s="8" t="s">
        <v>6</v>
      </c>
      <c r="Q126" s="9">
        <f>L126</f>
        <v>24</v>
      </c>
    </row>
    <row r="127" spans="1:17" ht="34.5" customHeight="1" x14ac:dyDescent="0.25">
      <c r="A127" s="27"/>
      <c r="B127" s="13">
        <f t="shared" si="3"/>
        <v>120</v>
      </c>
      <c r="C127" s="12">
        <v>45726</v>
      </c>
      <c r="D127" s="8" t="s">
        <v>26</v>
      </c>
      <c r="E127" s="8" t="s">
        <v>368</v>
      </c>
      <c r="F127" s="8" t="s">
        <v>389</v>
      </c>
      <c r="G127" s="8" t="s">
        <v>390</v>
      </c>
      <c r="H127" s="8" t="s">
        <v>30</v>
      </c>
      <c r="I127" s="8" t="s">
        <v>391</v>
      </c>
      <c r="J127" s="8" t="s">
        <v>392</v>
      </c>
      <c r="K127" s="8" t="s">
        <v>148</v>
      </c>
      <c r="L127" s="9">
        <v>21</v>
      </c>
      <c r="M127" s="11">
        <v>248</v>
      </c>
      <c r="N127" s="10">
        <f t="shared" si="2"/>
        <v>5208</v>
      </c>
      <c r="O127" s="8" t="s">
        <v>147</v>
      </c>
      <c r="P127" s="8" t="s">
        <v>6</v>
      </c>
      <c r="Q127" s="9">
        <f>L127</f>
        <v>21</v>
      </c>
    </row>
    <row r="128" spans="1:17" ht="34.5" customHeight="1" x14ac:dyDescent="0.25">
      <c r="A128" s="27"/>
      <c r="B128" s="13">
        <f t="shared" si="3"/>
        <v>121</v>
      </c>
      <c r="C128" s="12">
        <v>45726</v>
      </c>
      <c r="D128" s="8" t="s">
        <v>26</v>
      </c>
      <c r="E128" s="8" t="s">
        <v>368</v>
      </c>
      <c r="F128" s="8" t="s">
        <v>368</v>
      </c>
      <c r="G128" s="8" t="s">
        <v>393</v>
      </c>
      <c r="H128" s="8" t="s">
        <v>394</v>
      </c>
      <c r="I128" s="8" t="s">
        <v>395</v>
      </c>
      <c r="J128" s="8" t="s">
        <v>396</v>
      </c>
      <c r="K128" s="8" t="s">
        <v>75</v>
      </c>
      <c r="L128" s="24">
        <v>300</v>
      </c>
      <c r="M128" s="25">
        <v>0</v>
      </c>
      <c r="N128" s="26">
        <f t="shared" si="2"/>
        <v>0</v>
      </c>
      <c r="O128" s="8" t="s">
        <v>123</v>
      </c>
      <c r="P128" s="8" t="s">
        <v>6</v>
      </c>
      <c r="Q128" s="24">
        <f>L128/2</f>
        <v>150</v>
      </c>
    </row>
    <row r="129" spans="1:17" ht="34.5" customHeight="1" x14ac:dyDescent="0.25">
      <c r="A129" s="27"/>
      <c r="B129" s="13">
        <f t="shared" si="3"/>
        <v>122</v>
      </c>
      <c r="C129" s="12">
        <v>45726</v>
      </c>
      <c r="D129" s="8" t="s">
        <v>17</v>
      </c>
      <c r="E129" s="8" t="s">
        <v>192</v>
      </c>
      <c r="F129" s="8" t="s">
        <v>192</v>
      </c>
      <c r="G129" s="8" t="s">
        <v>397</v>
      </c>
      <c r="H129" s="8" t="s">
        <v>4</v>
      </c>
      <c r="I129" s="8" t="s">
        <v>398</v>
      </c>
      <c r="J129" s="8" t="s">
        <v>399</v>
      </c>
      <c r="K129" s="8" t="s">
        <v>197</v>
      </c>
      <c r="L129" s="9">
        <v>300</v>
      </c>
      <c r="M129" s="11">
        <v>200.58</v>
      </c>
      <c r="N129" s="10">
        <f t="shared" si="2"/>
        <v>60174.000000000007</v>
      </c>
      <c r="O129" s="8" t="s">
        <v>362</v>
      </c>
      <c r="P129" s="8" t="s">
        <v>6</v>
      </c>
      <c r="Q129" s="9">
        <f>L129</f>
        <v>300</v>
      </c>
    </row>
    <row r="130" spans="1:17" ht="34.5" customHeight="1" x14ac:dyDescent="0.25">
      <c r="A130" s="27"/>
      <c r="B130" s="13">
        <f t="shared" si="3"/>
        <v>123</v>
      </c>
      <c r="C130" s="12">
        <v>45726</v>
      </c>
      <c r="D130" s="8" t="s">
        <v>17</v>
      </c>
      <c r="E130" s="8" t="s">
        <v>192</v>
      </c>
      <c r="F130" s="8" t="s">
        <v>192</v>
      </c>
      <c r="G130" s="8" t="s">
        <v>397</v>
      </c>
      <c r="H130" s="8" t="s">
        <v>4</v>
      </c>
      <c r="I130" s="8" t="s">
        <v>398</v>
      </c>
      <c r="J130" s="8" t="s">
        <v>400</v>
      </c>
      <c r="K130" s="8" t="s">
        <v>75</v>
      </c>
      <c r="L130" s="24">
        <v>900</v>
      </c>
      <c r="M130" s="25">
        <v>0</v>
      </c>
      <c r="N130" s="26">
        <f t="shared" si="2"/>
        <v>0</v>
      </c>
      <c r="O130" s="8" t="s">
        <v>123</v>
      </c>
      <c r="P130" s="8" t="s">
        <v>6</v>
      </c>
      <c r="Q130" s="24">
        <f>L130/2</f>
        <v>450</v>
      </c>
    </row>
    <row r="131" spans="1:17" ht="34.5" customHeight="1" x14ac:dyDescent="0.25">
      <c r="A131" s="27"/>
      <c r="B131" s="13">
        <f t="shared" si="3"/>
        <v>124</v>
      </c>
      <c r="C131" s="12">
        <v>45726</v>
      </c>
      <c r="D131" s="8" t="s">
        <v>26</v>
      </c>
      <c r="E131" s="8" t="s">
        <v>401</v>
      </c>
      <c r="F131" s="8" t="s">
        <v>401</v>
      </c>
      <c r="G131" s="8" t="s">
        <v>402</v>
      </c>
      <c r="H131" s="8" t="s">
        <v>4</v>
      </c>
      <c r="I131" s="8" t="s">
        <v>403</v>
      </c>
      <c r="J131" s="8" t="s">
        <v>404</v>
      </c>
      <c r="K131" s="8" t="s">
        <v>75</v>
      </c>
      <c r="L131" s="24">
        <v>300</v>
      </c>
      <c r="M131" s="25">
        <v>0</v>
      </c>
      <c r="N131" s="26">
        <f t="shared" si="2"/>
        <v>0</v>
      </c>
      <c r="O131" s="8" t="s">
        <v>123</v>
      </c>
      <c r="P131" s="8" t="s">
        <v>6</v>
      </c>
      <c r="Q131" s="24">
        <f>L131/2</f>
        <v>150</v>
      </c>
    </row>
    <row r="132" spans="1:17" ht="34.5" customHeight="1" x14ac:dyDescent="0.25">
      <c r="A132" s="27"/>
      <c r="B132" s="13">
        <f t="shared" si="3"/>
        <v>125</v>
      </c>
      <c r="C132" s="23">
        <v>45726</v>
      </c>
      <c r="D132" s="8" t="s">
        <v>5</v>
      </c>
      <c r="E132" s="8" t="s">
        <v>405</v>
      </c>
      <c r="F132" s="8" t="s">
        <v>209</v>
      </c>
      <c r="G132" s="8" t="s">
        <v>406</v>
      </c>
      <c r="H132" s="8" t="s">
        <v>407</v>
      </c>
      <c r="I132" s="8" t="s">
        <v>408</v>
      </c>
      <c r="J132" s="8" t="s">
        <v>224</v>
      </c>
      <c r="K132" s="8" t="s">
        <v>80</v>
      </c>
      <c r="L132" s="24">
        <v>380</v>
      </c>
      <c r="M132" s="25">
        <v>205</v>
      </c>
      <c r="N132" s="26">
        <f t="shared" si="2"/>
        <v>77900</v>
      </c>
      <c r="O132" s="8" t="s">
        <v>79</v>
      </c>
      <c r="P132" s="8" t="s">
        <v>0</v>
      </c>
      <c r="Q132" s="24">
        <v>158</v>
      </c>
    </row>
    <row r="133" spans="1:17" ht="34.5" customHeight="1" x14ac:dyDescent="0.25">
      <c r="A133" s="27"/>
      <c r="B133" s="13">
        <f t="shared" si="3"/>
        <v>126</v>
      </c>
      <c r="C133" s="23">
        <v>45726</v>
      </c>
      <c r="D133" s="8" t="s">
        <v>5</v>
      </c>
      <c r="E133" s="8" t="s">
        <v>405</v>
      </c>
      <c r="F133" s="8" t="s">
        <v>209</v>
      </c>
      <c r="G133" s="8" t="s">
        <v>406</v>
      </c>
      <c r="H133" s="8" t="s">
        <v>407</v>
      </c>
      <c r="I133" s="8" t="s">
        <v>408</v>
      </c>
      <c r="J133" s="8" t="s">
        <v>224</v>
      </c>
      <c r="K133" s="8" t="s">
        <v>409</v>
      </c>
      <c r="L133" s="24">
        <v>390</v>
      </c>
      <c r="M133" s="25">
        <v>355</v>
      </c>
      <c r="N133" s="26">
        <f t="shared" si="2"/>
        <v>138450</v>
      </c>
      <c r="O133" s="8" t="s">
        <v>79</v>
      </c>
      <c r="P133" s="8" t="s">
        <v>0</v>
      </c>
      <c r="Q133" s="24">
        <f>L133/10</f>
        <v>39</v>
      </c>
    </row>
    <row r="134" spans="1:17" ht="34.5" customHeight="1" x14ac:dyDescent="0.25">
      <c r="A134" s="27"/>
      <c r="B134" s="13">
        <f t="shared" si="3"/>
        <v>127</v>
      </c>
      <c r="C134" s="23">
        <v>45726</v>
      </c>
      <c r="D134" s="8" t="s">
        <v>3</v>
      </c>
      <c r="E134" s="8" t="s">
        <v>3</v>
      </c>
      <c r="F134" s="8" t="s">
        <v>236</v>
      </c>
      <c r="G134" s="8" t="s">
        <v>410</v>
      </c>
      <c r="H134" s="8" t="s">
        <v>48</v>
      </c>
      <c r="I134" s="8" t="s">
        <v>411</v>
      </c>
      <c r="J134" s="8" t="s">
        <v>228</v>
      </c>
      <c r="K134" s="8" t="s">
        <v>54</v>
      </c>
      <c r="L134" s="24">
        <v>25</v>
      </c>
      <c r="M134" s="25">
        <v>305</v>
      </c>
      <c r="N134" s="26">
        <f t="shared" si="2"/>
        <v>7625</v>
      </c>
      <c r="O134" s="8" t="s">
        <v>55</v>
      </c>
      <c r="P134" s="8" t="s">
        <v>0</v>
      </c>
      <c r="Q134" s="24">
        <v>158</v>
      </c>
    </row>
    <row r="135" spans="1:17" ht="34.5" customHeight="1" x14ac:dyDescent="0.25">
      <c r="A135" s="27"/>
      <c r="B135" s="13">
        <f t="shared" si="3"/>
        <v>128</v>
      </c>
      <c r="C135" s="23">
        <v>45726</v>
      </c>
      <c r="D135" s="8" t="s">
        <v>3</v>
      </c>
      <c r="E135" s="8" t="s">
        <v>3</v>
      </c>
      <c r="F135" s="8" t="s">
        <v>236</v>
      </c>
      <c r="G135" s="8" t="s">
        <v>410</v>
      </c>
      <c r="H135" s="8" t="s">
        <v>48</v>
      </c>
      <c r="I135" s="8" t="s">
        <v>411</v>
      </c>
      <c r="J135" s="8" t="s">
        <v>228</v>
      </c>
      <c r="K135" s="8" t="s">
        <v>49</v>
      </c>
      <c r="L135" s="24">
        <v>115</v>
      </c>
      <c r="M135" s="25">
        <v>270</v>
      </c>
      <c r="N135" s="26">
        <f t="shared" si="2"/>
        <v>31050</v>
      </c>
      <c r="O135" s="8" t="s">
        <v>50</v>
      </c>
      <c r="P135" s="8" t="s">
        <v>0</v>
      </c>
      <c r="Q135" s="24">
        <v>158</v>
      </c>
    </row>
    <row r="136" spans="1:17" ht="34.5" customHeight="1" x14ac:dyDescent="0.25">
      <c r="A136" s="27"/>
      <c r="B136" s="13">
        <f t="shared" si="3"/>
        <v>129</v>
      </c>
      <c r="C136" s="12">
        <v>45727</v>
      </c>
      <c r="D136" s="8" t="s">
        <v>5</v>
      </c>
      <c r="E136" s="8" t="s">
        <v>73</v>
      </c>
      <c r="F136" s="8" t="s">
        <v>412</v>
      </c>
      <c r="G136" s="8" t="s">
        <v>413</v>
      </c>
      <c r="H136" s="8" t="s">
        <v>30</v>
      </c>
      <c r="I136" s="8" t="s">
        <v>414</v>
      </c>
      <c r="J136" s="8" t="s">
        <v>415</v>
      </c>
      <c r="K136" s="8" t="s">
        <v>75</v>
      </c>
      <c r="L136" s="24">
        <v>125</v>
      </c>
      <c r="M136" s="25">
        <v>0</v>
      </c>
      <c r="N136" s="26">
        <f t="shared" ref="N136:N199" si="4">+L136*M136</f>
        <v>0</v>
      </c>
      <c r="O136" s="8" t="s">
        <v>123</v>
      </c>
      <c r="P136" s="8" t="s">
        <v>6</v>
      </c>
      <c r="Q136" s="24">
        <f>L136/2</f>
        <v>62.5</v>
      </c>
    </row>
    <row r="137" spans="1:17" ht="34.5" customHeight="1" x14ac:dyDescent="0.25">
      <c r="A137" s="27"/>
      <c r="B137" s="13">
        <f t="shared" si="3"/>
        <v>130</v>
      </c>
      <c r="C137" s="12">
        <v>45727</v>
      </c>
      <c r="D137" s="8" t="s">
        <v>5</v>
      </c>
      <c r="E137" s="8" t="s">
        <v>73</v>
      </c>
      <c r="F137" s="8" t="s">
        <v>416</v>
      </c>
      <c r="G137" s="8" t="s">
        <v>417</v>
      </c>
      <c r="H137" s="8" t="s">
        <v>30</v>
      </c>
      <c r="I137" s="8" t="s">
        <v>418</v>
      </c>
      <c r="J137" s="8" t="s">
        <v>419</v>
      </c>
      <c r="K137" s="8" t="s">
        <v>75</v>
      </c>
      <c r="L137" s="24">
        <v>125</v>
      </c>
      <c r="M137" s="25">
        <v>0</v>
      </c>
      <c r="N137" s="26">
        <f t="shared" si="4"/>
        <v>0</v>
      </c>
      <c r="O137" s="8" t="s">
        <v>123</v>
      </c>
      <c r="P137" s="8" t="s">
        <v>6</v>
      </c>
      <c r="Q137" s="24">
        <f>L137/2</f>
        <v>62.5</v>
      </c>
    </row>
    <row r="138" spans="1:17" ht="34.5" customHeight="1" x14ac:dyDescent="0.25">
      <c r="A138" s="27"/>
      <c r="B138" s="13">
        <f t="shared" ref="B138:B201" si="5">+B137+1</f>
        <v>131</v>
      </c>
      <c r="C138" s="12">
        <v>45727</v>
      </c>
      <c r="D138" s="8" t="s">
        <v>5</v>
      </c>
      <c r="E138" s="8" t="s">
        <v>150</v>
      </c>
      <c r="F138" s="8" t="s">
        <v>420</v>
      </c>
      <c r="G138" s="8" t="s">
        <v>421</v>
      </c>
      <c r="H138" s="8" t="s">
        <v>46</v>
      </c>
      <c r="I138" s="8" t="s">
        <v>422</v>
      </c>
      <c r="J138" s="8" t="s">
        <v>423</v>
      </c>
      <c r="K138" s="8" t="s">
        <v>75</v>
      </c>
      <c r="L138" s="24">
        <v>250</v>
      </c>
      <c r="M138" s="25">
        <v>0</v>
      </c>
      <c r="N138" s="26">
        <f t="shared" si="4"/>
        <v>0</v>
      </c>
      <c r="O138" s="8" t="s">
        <v>123</v>
      </c>
      <c r="P138" s="8" t="s">
        <v>6</v>
      </c>
      <c r="Q138" s="24">
        <f>L138/2</f>
        <v>125</v>
      </c>
    </row>
    <row r="139" spans="1:17" ht="34.5" customHeight="1" x14ac:dyDescent="0.25">
      <c r="A139" s="27"/>
      <c r="B139" s="13">
        <f t="shared" si="5"/>
        <v>132</v>
      </c>
      <c r="C139" s="12">
        <v>45727</v>
      </c>
      <c r="D139" s="8" t="s">
        <v>5</v>
      </c>
      <c r="E139" s="8" t="s">
        <v>424</v>
      </c>
      <c r="F139" s="8" t="s">
        <v>425</v>
      </c>
      <c r="G139" s="8" t="s">
        <v>426</v>
      </c>
      <c r="H139" s="8" t="s">
        <v>30</v>
      </c>
      <c r="I139" s="8" t="s">
        <v>427</v>
      </c>
      <c r="J139" s="8" t="s">
        <v>428</v>
      </c>
      <c r="K139" s="8" t="s">
        <v>75</v>
      </c>
      <c r="L139" s="24">
        <v>250</v>
      </c>
      <c r="M139" s="25">
        <v>0</v>
      </c>
      <c r="N139" s="26">
        <f t="shared" si="4"/>
        <v>0</v>
      </c>
      <c r="O139" s="8" t="s">
        <v>123</v>
      </c>
      <c r="P139" s="8" t="s">
        <v>6</v>
      </c>
      <c r="Q139" s="24">
        <f>L139/2</f>
        <v>125</v>
      </c>
    </row>
    <row r="140" spans="1:17" ht="34.5" customHeight="1" x14ac:dyDescent="0.25">
      <c r="A140" s="27"/>
      <c r="B140" s="13">
        <f t="shared" si="5"/>
        <v>133</v>
      </c>
      <c r="C140" s="23">
        <v>45727</v>
      </c>
      <c r="D140" s="8" t="s">
        <v>25</v>
      </c>
      <c r="E140" s="8" t="s">
        <v>190</v>
      </c>
      <c r="F140" s="8" t="s">
        <v>236</v>
      </c>
      <c r="G140" s="8" t="s">
        <v>429</v>
      </c>
      <c r="H140" s="8" t="s">
        <v>430</v>
      </c>
      <c r="I140" s="8" t="s">
        <v>411</v>
      </c>
      <c r="J140" s="8" t="s">
        <v>246</v>
      </c>
      <c r="K140" s="8" t="s">
        <v>431</v>
      </c>
      <c r="L140" s="24">
        <v>7</v>
      </c>
      <c r="M140" s="25">
        <v>1700</v>
      </c>
      <c r="N140" s="26">
        <f t="shared" si="4"/>
        <v>11900</v>
      </c>
      <c r="O140" s="8" t="s">
        <v>432</v>
      </c>
      <c r="P140" s="8" t="s">
        <v>0</v>
      </c>
      <c r="Q140" s="24">
        <v>158</v>
      </c>
    </row>
    <row r="141" spans="1:17" ht="34.5" customHeight="1" x14ac:dyDescent="0.25">
      <c r="A141" s="27"/>
      <c r="B141" s="13">
        <f t="shared" si="5"/>
        <v>134</v>
      </c>
      <c r="C141" s="23">
        <v>45727</v>
      </c>
      <c r="D141" s="8" t="s">
        <v>25</v>
      </c>
      <c r="E141" s="8" t="s">
        <v>190</v>
      </c>
      <c r="F141" s="8" t="s">
        <v>236</v>
      </c>
      <c r="G141" s="8" t="s">
        <v>429</v>
      </c>
      <c r="H141" s="8" t="s">
        <v>48</v>
      </c>
      <c r="I141" s="8" t="s">
        <v>411</v>
      </c>
      <c r="J141" s="8" t="s">
        <v>246</v>
      </c>
      <c r="K141" s="8" t="s">
        <v>49</v>
      </c>
      <c r="L141" s="24">
        <v>107</v>
      </c>
      <c r="M141" s="25">
        <v>270</v>
      </c>
      <c r="N141" s="26">
        <f t="shared" si="4"/>
        <v>28890</v>
      </c>
      <c r="O141" s="8" t="s">
        <v>50</v>
      </c>
      <c r="P141" s="8" t="s">
        <v>0</v>
      </c>
      <c r="Q141" s="24">
        <v>158</v>
      </c>
    </row>
    <row r="142" spans="1:17" ht="34.5" customHeight="1" x14ac:dyDescent="0.25">
      <c r="A142" s="27"/>
      <c r="B142" s="13">
        <f t="shared" si="5"/>
        <v>135</v>
      </c>
      <c r="C142" s="23">
        <v>45727</v>
      </c>
      <c r="D142" s="8" t="s">
        <v>25</v>
      </c>
      <c r="E142" s="8" t="s">
        <v>190</v>
      </c>
      <c r="F142" s="8" t="s">
        <v>236</v>
      </c>
      <c r="G142" s="8" t="s">
        <v>429</v>
      </c>
      <c r="H142" s="8" t="s">
        <v>48</v>
      </c>
      <c r="I142" s="8" t="s">
        <v>411</v>
      </c>
      <c r="J142" s="8" t="s">
        <v>246</v>
      </c>
      <c r="K142" s="8" t="s">
        <v>433</v>
      </c>
      <c r="L142" s="24">
        <v>7</v>
      </c>
      <c r="M142" s="25">
        <v>1900</v>
      </c>
      <c r="N142" s="26">
        <f t="shared" si="4"/>
        <v>13300</v>
      </c>
      <c r="O142" s="8" t="s">
        <v>434</v>
      </c>
      <c r="P142" s="8" t="s">
        <v>0</v>
      </c>
      <c r="Q142" s="24">
        <v>158</v>
      </c>
    </row>
    <row r="143" spans="1:17" ht="34.5" customHeight="1" x14ac:dyDescent="0.25">
      <c r="A143" s="27"/>
      <c r="B143" s="13">
        <f t="shared" si="5"/>
        <v>136</v>
      </c>
      <c r="C143" s="23">
        <v>45728</v>
      </c>
      <c r="D143" s="8" t="s">
        <v>17</v>
      </c>
      <c r="E143" s="8" t="s">
        <v>435</v>
      </c>
      <c r="F143" s="8" t="s">
        <v>435</v>
      </c>
      <c r="G143" s="8" t="s">
        <v>436</v>
      </c>
      <c r="H143" s="8" t="s">
        <v>4</v>
      </c>
      <c r="I143" s="8" t="s">
        <v>437</v>
      </c>
      <c r="J143" s="8" t="s">
        <v>438</v>
      </c>
      <c r="K143" s="8" t="s">
        <v>197</v>
      </c>
      <c r="L143" s="9">
        <v>1000</v>
      </c>
      <c r="M143" s="11">
        <v>200.58</v>
      </c>
      <c r="N143" s="10">
        <f t="shared" si="4"/>
        <v>200580</v>
      </c>
      <c r="O143" s="8" t="s">
        <v>362</v>
      </c>
      <c r="P143" s="8" t="s">
        <v>6</v>
      </c>
      <c r="Q143" s="9">
        <f>L143</f>
        <v>1000</v>
      </c>
    </row>
    <row r="144" spans="1:17" ht="34.5" customHeight="1" x14ac:dyDescent="0.25">
      <c r="A144" s="27"/>
      <c r="B144" s="13">
        <f t="shared" si="5"/>
        <v>137</v>
      </c>
      <c r="C144" s="23">
        <v>45729</v>
      </c>
      <c r="D144" s="8" t="s">
        <v>16</v>
      </c>
      <c r="E144" s="8" t="s">
        <v>44</v>
      </c>
      <c r="F144" s="8" t="s">
        <v>439</v>
      </c>
      <c r="G144" s="8" t="s">
        <v>440</v>
      </c>
      <c r="H144" s="8" t="s">
        <v>21</v>
      </c>
      <c r="I144" s="8" t="s">
        <v>441</v>
      </c>
      <c r="J144" s="8" t="s">
        <v>125</v>
      </c>
      <c r="K144" s="8" t="s">
        <v>95</v>
      </c>
      <c r="L144" s="24">
        <v>430</v>
      </c>
      <c r="M144" s="25">
        <v>120</v>
      </c>
      <c r="N144" s="26">
        <f t="shared" si="4"/>
        <v>51600</v>
      </c>
      <c r="O144" s="8" t="s">
        <v>91</v>
      </c>
      <c r="P144" s="8" t="s">
        <v>1</v>
      </c>
      <c r="Q144" s="24">
        <f>L144/10</f>
        <v>43</v>
      </c>
    </row>
    <row r="145" spans="1:17" ht="34.5" customHeight="1" x14ac:dyDescent="0.25">
      <c r="A145" s="27"/>
      <c r="B145" s="13">
        <f t="shared" si="5"/>
        <v>138</v>
      </c>
      <c r="C145" s="23">
        <v>45729</v>
      </c>
      <c r="D145" s="8" t="s">
        <v>16</v>
      </c>
      <c r="E145" s="8" t="s">
        <v>44</v>
      </c>
      <c r="F145" s="8" t="s">
        <v>439</v>
      </c>
      <c r="G145" s="8" t="s">
        <v>440</v>
      </c>
      <c r="H145" s="8" t="s">
        <v>21</v>
      </c>
      <c r="I145" s="8" t="s">
        <v>441</v>
      </c>
      <c r="J145" s="8" t="s">
        <v>125</v>
      </c>
      <c r="K145" s="8" t="s">
        <v>94</v>
      </c>
      <c r="L145" s="24">
        <v>215</v>
      </c>
      <c r="M145" s="25">
        <v>110</v>
      </c>
      <c r="N145" s="26">
        <f t="shared" si="4"/>
        <v>23650</v>
      </c>
      <c r="O145" s="8" t="s">
        <v>91</v>
      </c>
      <c r="P145" s="8" t="s">
        <v>1</v>
      </c>
      <c r="Q145" s="24">
        <f>L145/5</f>
        <v>43</v>
      </c>
    </row>
    <row r="146" spans="1:17" ht="34.5" customHeight="1" x14ac:dyDescent="0.25">
      <c r="A146" s="27"/>
      <c r="B146" s="13">
        <f t="shared" si="5"/>
        <v>139</v>
      </c>
      <c r="C146" s="23">
        <v>45729</v>
      </c>
      <c r="D146" s="8" t="s">
        <v>16</v>
      </c>
      <c r="E146" s="8" t="s">
        <v>44</v>
      </c>
      <c r="F146" s="8" t="s">
        <v>439</v>
      </c>
      <c r="G146" s="8" t="s">
        <v>440</v>
      </c>
      <c r="H146" s="8" t="s">
        <v>21</v>
      </c>
      <c r="I146" s="8" t="s">
        <v>441</v>
      </c>
      <c r="J146" s="8" t="s">
        <v>125</v>
      </c>
      <c r="K146" s="8" t="s">
        <v>92</v>
      </c>
      <c r="L146" s="24">
        <v>2580</v>
      </c>
      <c r="M146" s="25">
        <v>0.8</v>
      </c>
      <c r="N146" s="26">
        <f t="shared" si="4"/>
        <v>2064</v>
      </c>
      <c r="O146" s="8" t="s">
        <v>91</v>
      </c>
      <c r="P146" s="8" t="s">
        <v>1</v>
      </c>
      <c r="Q146" s="24">
        <f>L146/60</f>
        <v>43</v>
      </c>
    </row>
    <row r="147" spans="1:17" ht="34.5" customHeight="1" x14ac:dyDescent="0.25">
      <c r="A147" s="27"/>
      <c r="B147" s="13">
        <f t="shared" si="5"/>
        <v>140</v>
      </c>
      <c r="C147" s="23">
        <v>45729</v>
      </c>
      <c r="D147" s="8" t="s">
        <v>16</v>
      </c>
      <c r="E147" s="8" t="s">
        <v>44</v>
      </c>
      <c r="F147" s="8" t="s">
        <v>442</v>
      </c>
      <c r="G147" s="8" t="s">
        <v>443</v>
      </c>
      <c r="H147" s="8" t="s">
        <v>21</v>
      </c>
      <c r="I147" s="8" t="s">
        <v>444</v>
      </c>
      <c r="J147" s="8" t="s">
        <v>124</v>
      </c>
      <c r="K147" s="8" t="s">
        <v>95</v>
      </c>
      <c r="L147" s="24">
        <v>400</v>
      </c>
      <c r="M147" s="25">
        <v>120</v>
      </c>
      <c r="N147" s="26">
        <f t="shared" si="4"/>
        <v>48000</v>
      </c>
      <c r="O147" s="8" t="s">
        <v>91</v>
      </c>
      <c r="P147" s="8" t="s">
        <v>1</v>
      </c>
      <c r="Q147" s="24">
        <f>L147/10</f>
        <v>40</v>
      </c>
    </row>
    <row r="148" spans="1:17" ht="34.5" customHeight="1" x14ac:dyDescent="0.25">
      <c r="A148" s="27"/>
      <c r="B148" s="13">
        <f t="shared" si="5"/>
        <v>141</v>
      </c>
      <c r="C148" s="23">
        <v>45729</v>
      </c>
      <c r="D148" s="8" t="s">
        <v>16</v>
      </c>
      <c r="E148" s="8" t="s">
        <v>44</v>
      </c>
      <c r="F148" s="8" t="s">
        <v>442</v>
      </c>
      <c r="G148" s="8" t="s">
        <v>443</v>
      </c>
      <c r="H148" s="8" t="s">
        <v>21</v>
      </c>
      <c r="I148" s="8" t="s">
        <v>444</v>
      </c>
      <c r="J148" s="8" t="s">
        <v>124</v>
      </c>
      <c r="K148" s="8" t="s">
        <v>94</v>
      </c>
      <c r="L148" s="24">
        <v>200</v>
      </c>
      <c r="M148" s="25">
        <v>110</v>
      </c>
      <c r="N148" s="26">
        <f t="shared" si="4"/>
        <v>22000</v>
      </c>
      <c r="O148" s="8" t="s">
        <v>91</v>
      </c>
      <c r="P148" s="8" t="s">
        <v>1</v>
      </c>
      <c r="Q148" s="24">
        <f>L148/5</f>
        <v>40</v>
      </c>
    </row>
    <row r="149" spans="1:17" ht="34.5" customHeight="1" x14ac:dyDescent="0.25">
      <c r="A149" s="27"/>
      <c r="B149" s="13">
        <f t="shared" si="5"/>
        <v>142</v>
      </c>
      <c r="C149" s="23">
        <v>45729</v>
      </c>
      <c r="D149" s="8" t="s">
        <v>16</v>
      </c>
      <c r="E149" s="8" t="s">
        <v>44</v>
      </c>
      <c r="F149" s="8" t="s">
        <v>442</v>
      </c>
      <c r="G149" s="8" t="s">
        <v>443</v>
      </c>
      <c r="H149" s="8" t="s">
        <v>21</v>
      </c>
      <c r="I149" s="8" t="s">
        <v>444</v>
      </c>
      <c r="J149" s="8" t="s">
        <v>124</v>
      </c>
      <c r="K149" s="8" t="s">
        <v>92</v>
      </c>
      <c r="L149" s="24">
        <v>2400</v>
      </c>
      <c r="M149" s="25">
        <v>0.8</v>
      </c>
      <c r="N149" s="26">
        <f t="shared" si="4"/>
        <v>1920</v>
      </c>
      <c r="O149" s="8" t="s">
        <v>91</v>
      </c>
      <c r="P149" s="8" t="s">
        <v>1</v>
      </c>
      <c r="Q149" s="24">
        <f>L149/60</f>
        <v>40</v>
      </c>
    </row>
    <row r="150" spans="1:17" ht="34.5" customHeight="1" x14ac:dyDescent="0.25">
      <c r="A150" s="27"/>
      <c r="B150" s="13">
        <f t="shared" si="5"/>
        <v>143</v>
      </c>
      <c r="C150" s="23">
        <v>45729</v>
      </c>
      <c r="D150" s="8" t="s">
        <v>16</v>
      </c>
      <c r="E150" s="8" t="s">
        <v>44</v>
      </c>
      <c r="F150" s="8" t="s">
        <v>445</v>
      </c>
      <c r="G150" s="8" t="s">
        <v>446</v>
      </c>
      <c r="H150" s="8" t="s">
        <v>21</v>
      </c>
      <c r="I150" s="8" t="s">
        <v>447</v>
      </c>
      <c r="J150" s="8" t="s">
        <v>198</v>
      </c>
      <c r="K150" s="8" t="s">
        <v>95</v>
      </c>
      <c r="L150" s="24">
        <v>280</v>
      </c>
      <c r="M150" s="25">
        <v>120</v>
      </c>
      <c r="N150" s="26">
        <f t="shared" si="4"/>
        <v>33600</v>
      </c>
      <c r="O150" s="8" t="s">
        <v>91</v>
      </c>
      <c r="P150" s="8" t="s">
        <v>1</v>
      </c>
      <c r="Q150" s="24">
        <f>L150/10</f>
        <v>28</v>
      </c>
    </row>
    <row r="151" spans="1:17" ht="34.5" customHeight="1" x14ac:dyDescent="0.25">
      <c r="B151" s="13">
        <f t="shared" si="5"/>
        <v>144</v>
      </c>
      <c r="C151" s="23">
        <v>45729</v>
      </c>
      <c r="D151" s="8" t="s">
        <v>16</v>
      </c>
      <c r="E151" s="8" t="s">
        <v>44</v>
      </c>
      <c r="F151" s="8" t="s">
        <v>445</v>
      </c>
      <c r="G151" s="8" t="s">
        <v>446</v>
      </c>
      <c r="H151" s="8" t="s">
        <v>21</v>
      </c>
      <c r="I151" s="8" t="s">
        <v>447</v>
      </c>
      <c r="J151" s="8" t="s">
        <v>198</v>
      </c>
      <c r="K151" s="8" t="s">
        <v>94</v>
      </c>
      <c r="L151" s="24">
        <v>140</v>
      </c>
      <c r="M151" s="25">
        <v>110</v>
      </c>
      <c r="N151" s="26">
        <f t="shared" si="4"/>
        <v>15400</v>
      </c>
      <c r="O151" s="8" t="s">
        <v>91</v>
      </c>
      <c r="P151" s="8" t="s">
        <v>1</v>
      </c>
      <c r="Q151" s="24">
        <f>L151/5</f>
        <v>28</v>
      </c>
    </row>
    <row r="152" spans="1:17" s="2" customFormat="1" ht="34.5" customHeight="1" x14ac:dyDescent="0.25">
      <c r="B152" s="13">
        <f t="shared" si="5"/>
        <v>145</v>
      </c>
      <c r="C152" s="23">
        <v>45729</v>
      </c>
      <c r="D152" s="8" t="s">
        <v>16</v>
      </c>
      <c r="E152" s="8" t="s">
        <v>44</v>
      </c>
      <c r="F152" s="8" t="s">
        <v>445</v>
      </c>
      <c r="G152" s="8" t="s">
        <v>446</v>
      </c>
      <c r="H152" s="8" t="s">
        <v>21</v>
      </c>
      <c r="I152" s="8" t="s">
        <v>447</v>
      </c>
      <c r="J152" s="8" t="s">
        <v>198</v>
      </c>
      <c r="K152" s="8" t="s">
        <v>92</v>
      </c>
      <c r="L152" s="24">
        <v>1680</v>
      </c>
      <c r="M152" s="25">
        <v>0.8</v>
      </c>
      <c r="N152" s="26">
        <f t="shared" si="4"/>
        <v>1344</v>
      </c>
      <c r="O152" s="8" t="s">
        <v>91</v>
      </c>
      <c r="P152" s="8" t="s">
        <v>1</v>
      </c>
      <c r="Q152" s="24">
        <f>L152/60</f>
        <v>28</v>
      </c>
    </row>
    <row r="153" spans="1:17" ht="34.5" customHeight="1" x14ac:dyDescent="0.25">
      <c r="B153" s="13">
        <f t="shared" si="5"/>
        <v>146</v>
      </c>
      <c r="C153" s="23">
        <v>45729</v>
      </c>
      <c r="D153" s="8" t="s">
        <v>16</v>
      </c>
      <c r="E153" s="8" t="s">
        <v>44</v>
      </c>
      <c r="F153" s="8" t="s">
        <v>448</v>
      </c>
      <c r="G153" s="8" t="s">
        <v>449</v>
      </c>
      <c r="H153" s="8" t="s">
        <v>21</v>
      </c>
      <c r="I153" s="8" t="s">
        <v>450</v>
      </c>
      <c r="J153" s="8" t="s">
        <v>204</v>
      </c>
      <c r="K153" s="8" t="s">
        <v>95</v>
      </c>
      <c r="L153" s="24">
        <v>280</v>
      </c>
      <c r="M153" s="25">
        <v>120</v>
      </c>
      <c r="N153" s="26">
        <f t="shared" si="4"/>
        <v>33600</v>
      </c>
      <c r="O153" s="8" t="s">
        <v>91</v>
      </c>
      <c r="P153" s="8" t="s">
        <v>1</v>
      </c>
      <c r="Q153" s="24">
        <f>L153/10</f>
        <v>28</v>
      </c>
    </row>
    <row r="154" spans="1:17" ht="34.5" customHeight="1" x14ac:dyDescent="0.25">
      <c r="B154" s="13">
        <f t="shared" si="5"/>
        <v>147</v>
      </c>
      <c r="C154" s="23">
        <v>45729</v>
      </c>
      <c r="D154" s="8" t="s">
        <v>16</v>
      </c>
      <c r="E154" s="8" t="s">
        <v>44</v>
      </c>
      <c r="F154" s="8" t="s">
        <v>448</v>
      </c>
      <c r="G154" s="8" t="s">
        <v>449</v>
      </c>
      <c r="H154" s="8" t="s">
        <v>21</v>
      </c>
      <c r="I154" s="8" t="s">
        <v>450</v>
      </c>
      <c r="J154" s="8" t="s">
        <v>204</v>
      </c>
      <c r="K154" s="8" t="s">
        <v>94</v>
      </c>
      <c r="L154" s="24">
        <v>140</v>
      </c>
      <c r="M154" s="25">
        <v>110</v>
      </c>
      <c r="N154" s="26">
        <f t="shared" si="4"/>
        <v>15400</v>
      </c>
      <c r="O154" s="8" t="s">
        <v>91</v>
      </c>
      <c r="P154" s="8" t="s">
        <v>1</v>
      </c>
      <c r="Q154" s="24">
        <f>L154/5</f>
        <v>28</v>
      </c>
    </row>
    <row r="155" spans="1:17" ht="34.5" customHeight="1" x14ac:dyDescent="0.25">
      <c r="B155" s="13">
        <f t="shared" si="5"/>
        <v>148</v>
      </c>
      <c r="C155" s="23">
        <v>45729</v>
      </c>
      <c r="D155" s="8" t="s">
        <v>16</v>
      </c>
      <c r="E155" s="8" t="s">
        <v>44</v>
      </c>
      <c r="F155" s="8" t="s">
        <v>448</v>
      </c>
      <c r="G155" s="8" t="s">
        <v>449</v>
      </c>
      <c r="H155" s="8" t="s">
        <v>21</v>
      </c>
      <c r="I155" s="8" t="s">
        <v>450</v>
      </c>
      <c r="J155" s="8" t="s">
        <v>204</v>
      </c>
      <c r="K155" s="8" t="s">
        <v>92</v>
      </c>
      <c r="L155" s="24">
        <v>1680</v>
      </c>
      <c r="M155" s="25">
        <v>0.8</v>
      </c>
      <c r="N155" s="26">
        <f t="shared" si="4"/>
        <v>1344</v>
      </c>
      <c r="O155" s="8" t="s">
        <v>91</v>
      </c>
      <c r="P155" s="8" t="s">
        <v>1</v>
      </c>
      <c r="Q155" s="24">
        <f>L155/60</f>
        <v>28</v>
      </c>
    </row>
    <row r="156" spans="1:17" s="2" customFormat="1" ht="34.5" customHeight="1" x14ac:dyDescent="0.25">
      <c r="B156" s="13">
        <f t="shared" si="5"/>
        <v>149</v>
      </c>
      <c r="C156" s="23">
        <v>45729</v>
      </c>
      <c r="D156" s="8" t="s">
        <v>16</v>
      </c>
      <c r="E156" s="8" t="s">
        <v>44</v>
      </c>
      <c r="F156" s="8" t="s">
        <v>451</v>
      </c>
      <c r="G156" s="8" t="s">
        <v>452</v>
      </c>
      <c r="H156" s="8" t="s">
        <v>21</v>
      </c>
      <c r="I156" s="8" t="s">
        <v>453</v>
      </c>
      <c r="J156" s="8" t="s">
        <v>208</v>
      </c>
      <c r="K156" s="8" t="s">
        <v>95</v>
      </c>
      <c r="L156" s="24">
        <v>280</v>
      </c>
      <c r="M156" s="25">
        <v>120</v>
      </c>
      <c r="N156" s="26">
        <f t="shared" si="4"/>
        <v>33600</v>
      </c>
      <c r="O156" s="8" t="s">
        <v>91</v>
      </c>
      <c r="P156" s="8" t="s">
        <v>1</v>
      </c>
      <c r="Q156" s="24">
        <f>L156/10</f>
        <v>28</v>
      </c>
    </row>
    <row r="157" spans="1:17" s="2" customFormat="1" ht="34.5" customHeight="1" x14ac:dyDescent="0.25">
      <c r="B157" s="13">
        <f t="shared" si="5"/>
        <v>150</v>
      </c>
      <c r="C157" s="23">
        <v>45729</v>
      </c>
      <c r="D157" s="8" t="s">
        <v>16</v>
      </c>
      <c r="E157" s="8" t="s">
        <v>44</v>
      </c>
      <c r="F157" s="8" t="s">
        <v>451</v>
      </c>
      <c r="G157" s="8" t="s">
        <v>452</v>
      </c>
      <c r="H157" s="8" t="s">
        <v>21</v>
      </c>
      <c r="I157" s="8" t="s">
        <v>453</v>
      </c>
      <c r="J157" s="8" t="s">
        <v>208</v>
      </c>
      <c r="K157" s="8" t="s">
        <v>94</v>
      </c>
      <c r="L157" s="24">
        <v>140</v>
      </c>
      <c r="M157" s="25">
        <v>110</v>
      </c>
      <c r="N157" s="26">
        <f t="shared" si="4"/>
        <v>15400</v>
      </c>
      <c r="O157" s="8" t="s">
        <v>91</v>
      </c>
      <c r="P157" s="8" t="s">
        <v>1</v>
      </c>
      <c r="Q157" s="24">
        <f>L157/5</f>
        <v>28</v>
      </c>
    </row>
    <row r="158" spans="1:17" s="2" customFormat="1" ht="34.5" customHeight="1" x14ac:dyDescent="0.25">
      <c r="B158" s="13">
        <f t="shared" si="5"/>
        <v>151</v>
      </c>
      <c r="C158" s="23">
        <v>45729</v>
      </c>
      <c r="D158" s="8" t="s">
        <v>16</v>
      </c>
      <c r="E158" s="8" t="s">
        <v>44</v>
      </c>
      <c r="F158" s="8" t="s">
        <v>451</v>
      </c>
      <c r="G158" s="8" t="s">
        <v>452</v>
      </c>
      <c r="H158" s="8" t="s">
        <v>21</v>
      </c>
      <c r="I158" s="8" t="s">
        <v>453</v>
      </c>
      <c r="J158" s="8" t="s">
        <v>208</v>
      </c>
      <c r="K158" s="8" t="s">
        <v>92</v>
      </c>
      <c r="L158" s="24">
        <v>1680</v>
      </c>
      <c r="M158" s="25">
        <v>0.8</v>
      </c>
      <c r="N158" s="26">
        <f t="shared" si="4"/>
        <v>1344</v>
      </c>
      <c r="O158" s="8" t="s">
        <v>91</v>
      </c>
      <c r="P158" s="8" t="s">
        <v>1</v>
      </c>
      <c r="Q158" s="24">
        <f>L158/60</f>
        <v>28</v>
      </c>
    </row>
    <row r="159" spans="1:17" ht="34.5" customHeight="1" x14ac:dyDescent="0.25">
      <c r="B159" s="13">
        <f t="shared" si="5"/>
        <v>152</v>
      </c>
      <c r="C159" s="23">
        <v>45729</v>
      </c>
      <c r="D159" s="8" t="s">
        <v>16</v>
      </c>
      <c r="E159" s="8" t="s">
        <v>44</v>
      </c>
      <c r="F159" s="8" t="s">
        <v>454</v>
      </c>
      <c r="G159" s="8" t="s">
        <v>455</v>
      </c>
      <c r="H159" s="8" t="s">
        <v>456</v>
      </c>
      <c r="I159" s="8" t="s">
        <v>457</v>
      </c>
      <c r="J159" s="8" t="s">
        <v>218</v>
      </c>
      <c r="K159" s="8" t="s">
        <v>95</v>
      </c>
      <c r="L159" s="24">
        <v>390</v>
      </c>
      <c r="M159" s="25">
        <v>120</v>
      </c>
      <c r="N159" s="26">
        <f t="shared" si="4"/>
        <v>46800</v>
      </c>
      <c r="O159" s="8" t="s">
        <v>91</v>
      </c>
      <c r="P159" s="8" t="s">
        <v>1</v>
      </c>
      <c r="Q159" s="24">
        <f>L159/10</f>
        <v>39</v>
      </c>
    </row>
    <row r="160" spans="1:17" s="2" customFormat="1" ht="34.5" customHeight="1" x14ac:dyDescent="0.25">
      <c r="B160" s="13">
        <f t="shared" si="5"/>
        <v>153</v>
      </c>
      <c r="C160" s="23">
        <v>45729</v>
      </c>
      <c r="D160" s="8" t="s">
        <v>16</v>
      </c>
      <c r="E160" s="8" t="s">
        <v>44</v>
      </c>
      <c r="F160" s="8" t="s">
        <v>454</v>
      </c>
      <c r="G160" s="8" t="s">
        <v>455</v>
      </c>
      <c r="H160" s="8" t="s">
        <v>456</v>
      </c>
      <c r="I160" s="8" t="s">
        <v>457</v>
      </c>
      <c r="J160" s="8" t="s">
        <v>218</v>
      </c>
      <c r="K160" s="8" t="s">
        <v>94</v>
      </c>
      <c r="L160" s="24">
        <v>195</v>
      </c>
      <c r="M160" s="25">
        <v>110</v>
      </c>
      <c r="N160" s="26">
        <f t="shared" si="4"/>
        <v>21450</v>
      </c>
      <c r="O160" s="8" t="s">
        <v>91</v>
      </c>
      <c r="P160" s="8" t="s">
        <v>1</v>
      </c>
      <c r="Q160" s="24">
        <f>L160/5</f>
        <v>39</v>
      </c>
    </row>
    <row r="161" spans="2:17" ht="34.5" customHeight="1" x14ac:dyDescent="0.25">
      <c r="B161" s="13">
        <f t="shared" si="5"/>
        <v>154</v>
      </c>
      <c r="C161" s="23">
        <v>45729</v>
      </c>
      <c r="D161" s="8" t="s">
        <v>16</v>
      </c>
      <c r="E161" s="8" t="s">
        <v>44</v>
      </c>
      <c r="F161" s="8" t="s">
        <v>454</v>
      </c>
      <c r="G161" s="8" t="s">
        <v>455</v>
      </c>
      <c r="H161" s="8" t="s">
        <v>456</v>
      </c>
      <c r="I161" s="8" t="s">
        <v>457</v>
      </c>
      <c r="J161" s="8" t="s">
        <v>218</v>
      </c>
      <c r="K161" s="8" t="s">
        <v>92</v>
      </c>
      <c r="L161" s="24">
        <v>2340</v>
      </c>
      <c r="M161" s="25">
        <v>0.8</v>
      </c>
      <c r="N161" s="26">
        <f t="shared" si="4"/>
        <v>1872</v>
      </c>
      <c r="O161" s="8" t="s">
        <v>91</v>
      </c>
      <c r="P161" s="8" t="s">
        <v>1</v>
      </c>
      <c r="Q161" s="24">
        <f>L161/60</f>
        <v>39</v>
      </c>
    </row>
    <row r="162" spans="2:17" ht="34.5" customHeight="1" x14ac:dyDescent="0.25">
      <c r="B162" s="13">
        <f t="shared" si="5"/>
        <v>155</v>
      </c>
      <c r="C162" s="23">
        <v>45729</v>
      </c>
      <c r="D162" s="8" t="s">
        <v>16</v>
      </c>
      <c r="E162" s="8" t="s">
        <v>44</v>
      </c>
      <c r="F162" s="8" t="s">
        <v>458</v>
      </c>
      <c r="G162" s="8" t="s">
        <v>459</v>
      </c>
      <c r="H162" s="8" t="s">
        <v>21</v>
      </c>
      <c r="I162" s="8" t="s">
        <v>460</v>
      </c>
      <c r="J162" s="8" t="s">
        <v>220</v>
      </c>
      <c r="K162" s="8" t="s">
        <v>95</v>
      </c>
      <c r="L162" s="24">
        <v>140</v>
      </c>
      <c r="M162" s="25">
        <v>120</v>
      </c>
      <c r="N162" s="26">
        <f t="shared" si="4"/>
        <v>16800</v>
      </c>
      <c r="O162" s="8" t="s">
        <v>91</v>
      </c>
      <c r="P162" s="8" t="s">
        <v>1</v>
      </c>
      <c r="Q162" s="24">
        <f>L162/10</f>
        <v>14</v>
      </c>
    </row>
    <row r="163" spans="2:17" ht="34.5" customHeight="1" x14ac:dyDescent="0.25">
      <c r="B163" s="13">
        <f t="shared" si="5"/>
        <v>156</v>
      </c>
      <c r="C163" s="23">
        <v>45729</v>
      </c>
      <c r="D163" s="8" t="s">
        <v>16</v>
      </c>
      <c r="E163" s="8" t="s">
        <v>44</v>
      </c>
      <c r="F163" s="8" t="s">
        <v>458</v>
      </c>
      <c r="G163" s="8" t="s">
        <v>459</v>
      </c>
      <c r="H163" s="8" t="s">
        <v>21</v>
      </c>
      <c r="I163" s="8" t="s">
        <v>460</v>
      </c>
      <c r="J163" s="8" t="s">
        <v>220</v>
      </c>
      <c r="K163" s="8" t="s">
        <v>94</v>
      </c>
      <c r="L163" s="24">
        <v>70</v>
      </c>
      <c r="M163" s="25">
        <v>110</v>
      </c>
      <c r="N163" s="26">
        <f t="shared" si="4"/>
        <v>7700</v>
      </c>
      <c r="O163" s="8" t="s">
        <v>91</v>
      </c>
      <c r="P163" s="8" t="s">
        <v>1</v>
      </c>
      <c r="Q163" s="24">
        <f>L163/5</f>
        <v>14</v>
      </c>
    </row>
    <row r="164" spans="2:17" ht="34.5" customHeight="1" x14ac:dyDescent="0.25">
      <c r="B164" s="13">
        <f t="shared" si="5"/>
        <v>157</v>
      </c>
      <c r="C164" s="23">
        <v>45729</v>
      </c>
      <c r="D164" s="8" t="s">
        <v>16</v>
      </c>
      <c r="E164" s="8" t="s">
        <v>44</v>
      </c>
      <c r="F164" s="8" t="s">
        <v>458</v>
      </c>
      <c r="G164" s="8" t="s">
        <v>459</v>
      </c>
      <c r="H164" s="8" t="s">
        <v>21</v>
      </c>
      <c r="I164" s="8" t="s">
        <v>460</v>
      </c>
      <c r="J164" s="8" t="s">
        <v>220</v>
      </c>
      <c r="K164" s="8" t="s">
        <v>92</v>
      </c>
      <c r="L164" s="24">
        <v>840</v>
      </c>
      <c r="M164" s="25">
        <v>0.8</v>
      </c>
      <c r="N164" s="26">
        <f t="shared" si="4"/>
        <v>672</v>
      </c>
      <c r="O164" s="8" t="s">
        <v>91</v>
      </c>
      <c r="P164" s="8" t="s">
        <v>1</v>
      </c>
      <c r="Q164" s="24">
        <f>L164/60</f>
        <v>14</v>
      </c>
    </row>
    <row r="165" spans="2:17" ht="34.5" customHeight="1" x14ac:dyDescent="0.25">
      <c r="B165" s="13">
        <f t="shared" si="5"/>
        <v>158</v>
      </c>
      <c r="C165" s="23">
        <v>45729</v>
      </c>
      <c r="D165" s="8" t="s">
        <v>16</v>
      </c>
      <c r="E165" s="8" t="s">
        <v>44</v>
      </c>
      <c r="F165" s="8" t="s">
        <v>461</v>
      </c>
      <c r="G165" s="8" t="s">
        <v>462</v>
      </c>
      <c r="H165" s="8" t="s">
        <v>21</v>
      </c>
      <c r="I165" s="8" t="s">
        <v>463</v>
      </c>
      <c r="J165" s="8" t="s">
        <v>357</v>
      </c>
      <c r="K165" s="8" t="s">
        <v>95</v>
      </c>
      <c r="L165" s="24">
        <v>410</v>
      </c>
      <c r="M165" s="25">
        <v>120</v>
      </c>
      <c r="N165" s="26">
        <f t="shared" si="4"/>
        <v>49200</v>
      </c>
      <c r="O165" s="8" t="s">
        <v>91</v>
      </c>
      <c r="P165" s="8" t="s">
        <v>1</v>
      </c>
      <c r="Q165" s="24">
        <f>L165/10</f>
        <v>41</v>
      </c>
    </row>
    <row r="166" spans="2:17" ht="34.5" customHeight="1" x14ac:dyDescent="0.25">
      <c r="B166" s="13">
        <f t="shared" si="5"/>
        <v>159</v>
      </c>
      <c r="C166" s="23">
        <v>45729</v>
      </c>
      <c r="D166" s="8" t="s">
        <v>16</v>
      </c>
      <c r="E166" s="8" t="s">
        <v>44</v>
      </c>
      <c r="F166" s="8" t="s">
        <v>461</v>
      </c>
      <c r="G166" s="8" t="s">
        <v>462</v>
      </c>
      <c r="H166" s="8" t="s">
        <v>21</v>
      </c>
      <c r="I166" s="8" t="s">
        <v>463</v>
      </c>
      <c r="J166" s="8" t="s">
        <v>357</v>
      </c>
      <c r="K166" s="8" t="s">
        <v>94</v>
      </c>
      <c r="L166" s="24">
        <v>205</v>
      </c>
      <c r="M166" s="25">
        <v>110</v>
      </c>
      <c r="N166" s="26">
        <f t="shared" si="4"/>
        <v>22550</v>
      </c>
      <c r="O166" s="8" t="s">
        <v>91</v>
      </c>
      <c r="P166" s="8" t="s">
        <v>1</v>
      </c>
      <c r="Q166" s="24">
        <f>L166/5</f>
        <v>41</v>
      </c>
    </row>
    <row r="167" spans="2:17" s="2" customFormat="1" ht="34.5" customHeight="1" x14ac:dyDescent="0.25">
      <c r="B167" s="13">
        <f t="shared" si="5"/>
        <v>160</v>
      </c>
      <c r="C167" s="23">
        <v>45729</v>
      </c>
      <c r="D167" s="8" t="s">
        <v>16</v>
      </c>
      <c r="E167" s="8" t="s">
        <v>44</v>
      </c>
      <c r="F167" s="8" t="s">
        <v>461</v>
      </c>
      <c r="G167" s="8" t="s">
        <v>462</v>
      </c>
      <c r="H167" s="8" t="s">
        <v>21</v>
      </c>
      <c r="I167" s="8" t="s">
        <v>463</v>
      </c>
      <c r="J167" s="8" t="s">
        <v>357</v>
      </c>
      <c r="K167" s="8" t="s">
        <v>92</v>
      </c>
      <c r="L167" s="24">
        <v>2460</v>
      </c>
      <c r="M167" s="25">
        <v>0.8</v>
      </c>
      <c r="N167" s="26">
        <f t="shared" si="4"/>
        <v>1968</v>
      </c>
      <c r="O167" s="8" t="s">
        <v>91</v>
      </c>
      <c r="P167" s="8" t="s">
        <v>1</v>
      </c>
      <c r="Q167" s="24">
        <f>L167/60</f>
        <v>41</v>
      </c>
    </row>
    <row r="168" spans="2:17" ht="34.5" customHeight="1" x14ac:dyDescent="0.25">
      <c r="B168" s="13">
        <f t="shared" si="5"/>
        <v>161</v>
      </c>
      <c r="C168" s="23">
        <v>45729</v>
      </c>
      <c r="D168" s="8" t="s">
        <v>16</v>
      </c>
      <c r="E168" s="8" t="s">
        <v>44</v>
      </c>
      <c r="F168" s="8" t="s">
        <v>464</v>
      </c>
      <c r="G168" s="8" t="s">
        <v>465</v>
      </c>
      <c r="H168" s="8" t="s">
        <v>21</v>
      </c>
      <c r="I168" s="8" t="s">
        <v>466</v>
      </c>
      <c r="J168" s="8" t="s">
        <v>467</v>
      </c>
      <c r="K168" s="8" t="s">
        <v>95</v>
      </c>
      <c r="L168" s="24">
        <v>280</v>
      </c>
      <c r="M168" s="25">
        <v>120</v>
      </c>
      <c r="N168" s="26">
        <f t="shared" si="4"/>
        <v>33600</v>
      </c>
      <c r="O168" s="8" t="s">
        <v>91</v>
      </c>
      <c r="P168" s="8" t="s">
        <v>1</v>
      </c>
      <c r="Q168" s="24">
        <f>L168/10</f>
        <v>28</v>
      </c>
    </row>
    <row r="169" spans="2:17" ht="34.5" customHeight="1" x14ac:dyDescent="0.25">
      <c r="B169" s="13">
        <f t="shared" si="5"/>
        <v>162</v>
      </c>
      <c r="C169" s="23">
        <v>45729</v>
      </c>
      <c r="D169" s="8" t="s">
        <v>16</v>
      </c>
      <c r="E169" s="8" t="s">
        <v>44</v>
      </c>
      <c r="F169" s="8" t="s">
        <v>464</v>
      </c>
      <c r="G169" s="8" t="s">
        <v>465</v>
      </c>
      <c r="H169" s="8" t="s">
        <v>21</v>
      </c>
      <c r="I169" s="8" t="s">
        <v>466</v>
      </c>
      <c r="J169" s="8" t="s">
        <v>467</v>
      </c>
      <c r="K169" s="8" t="s">
        <v>94</v>
      </c>
      <c r="L169" s="24">
        <v>140</v>
      </c>
      <c r="M169" s="25">
        <v>110</v>
      </c>
      <c r="N169" s="26">
        <f t="shared" si="4"/>
        <v>15400</v>
      </c>
      <c r="O169" s="8" t="s">
        <v>91</v>
      </c>
      <c r="P169" s="8" t="s">
        <v>1</v>
      </c>
      <c r="Q169" s="24">
        <f>L169/5</f>
        <v>28</v>
      </c>
    </row>
    <row r="170" spans="2:17" ht="34.5" customHeight="1" x14ac:dyDescent="0.25">
      <c r="B170" s="13">
        <f t="shared" si="5"/>
        <v>163</v>
      </c>
      <c r="C170" s="23">
        <v>45729</v>
      </c>
      <c r="D170" s="8" t="s">
        <v>16</v>
      </c>
      <c r="E170" s="8" t="s">
        <v>44</v>
      </c>
      <c r="F170" s="8" t="s">
        <v>464</v>
      </c>
      <c r="G170" s="8" t="s">
        <v>465</v>
      </c>
      <c r="H170" s="8" t="s">
        <v>21</v>
      </c>
      <c r="I170" s="8" t="s">
        <v>466</v>
      </c>
      <c r="J170" s="8" t="s">
        <v>467</v>
      </c>
      <c r="K170" s="8" t="s">
        <v>92</v>
      </c>
      <c r="L170" s="24">
        <v>1680</v>
      </c>
      <c r="M170" s="25">
        <v>0.8</v>
      </c>
      <c r="N170" s="26">
        <f t="shared" si="4"/>
        <v>1344</v>
      </c>
      <c r="O170" s="8" t="s">
        <v>91</v>
      </c>
      <c r="P170" s="8" t="s">
        <v>1</v>
      </c>
      <c r="Q170" s="24">
        <f>L170/60</f>
        <v>28</v>
      </c>
    </row>
    <row r="171" spans="2:17" ht="34.5" customHeight="1" x14ac:dyDescent="0.25">
      <c r="B171" s="13">
        <f t="shared" si="5"/>
        <v>164</v>
      </c>
      <c r="C171" s="23">
        <v>45729</v>
      </c>
      <c r="D171" s="8" t="s">
        <v>16</v>
      </c>
      <c r="E171" s="8" t="s">
        <v>44</v>
      </c>
      <c r="F171" s="8" t="s">
        <v>187</v>
      </c>
      <c r="G171" s="8" t="s">
        <v>468</v>
      </c>
      <c r="H171" s="8" t="s">
        <v>469</v>
      </c>
      <c r="I171" s="8" t="s">
        <v>470</v>
      </c>
      <c r="J171" s="8" t="s">
        <v>224</v>
      </c>
      <c r="K171" s="8" t="s">
        <v>95</v>
      </c>
      <c r="L171" s="24">
        <v>430</v>
      </c>
      <c r="M171" s="25">
        <v>120</v>
      </c>
      <c r="N171" s="26">
        <f t="shared" si="4"/>
        <v>51600</v>
      </c>
      <c r="O171" s="8" t="s">
        <v>91</v>
      </c>
      <c r="P171" s="8" t="s">
        <v>1</v>
      </c>
      <c r="Q171" s="24">
        <f>L171/10</f>
        <v>43</v>
      </c>
    </row>
    <row r="172" spans="2:17" ht="34.5" customHeight="1" x14ac:dyDescent="0.25">
      <c r="B172" s="13">
        <f t="shared" si="5"/>
        <v>165</v>
      </c>
      <c r="C172" s="23">
        <v>45729</v>
      </c>
      <c r="D172" s="8" t="s">
        <v>16</v>
      </c>
      <c r="E172" s="8" t="s">
        <v>44</v>
      </c>
      <c r="F172" s="8" t="s">
        <v>187</v>
      </c>
      <c r="G172" s="8" t="s">
        <v>468</v>
      </c>
      <c r="H172" s="8" t="s">
        <v>469</v>
      </c>
      <c r="I172" s="8" t="s">
        <v>470</v>
      </c>
      <c r="J172" s="8" t="s">
        <v>224</v>
      </c>
      <c r="K172" s="8" t="s">
        <v>94</v>
      </c>
      <c r="L172" s="24">
        <v>215</v>
      </c>
      <c r="M172" s="25">
        <v>110</v>
      </c>
      <c r="N172" s="26">
        <f t="shared" si="4"/>
        <v>23650</v>
      </c>
      <c r="O172" s="8" t="s">
        <v>91</v>
      </c>
      <c r="P172" s="8" t="s">
        <v>1</v>
      </c>
      <c r="Q172" s="24">
        <f>L172/5</f>
        <v>43</v>
      </c>
    </row>
    <row r="173" spans="2:17" ht="34.5" customHeight="1" x14ac:dyDescent="0.25">
      <c r="B173" s="13">
        <f t="shared" si="5"/>
        <v>166</v>
      </c>
      <c r="C173" s="23">
        <v>45729</v>
      </c>
      <c r="D173" s="8" t="s">
        <v>16</v>
      </c>
      <c r="E173" s="8" t="s">
        <v>44</v>
      </c>
      <c r="F173" s="8" t="s">
        <v>187</v>
      </c>
      <c r="G173" s="8" t="s">
        <v>468</v>
      </c>
      <c r="H173" s="8" t="s">
        <v>469</v>
      </c>
      <c r="I173" s="8" t="s">
        <v>470</v>
      </c>
      <c r="J173" s="8" t="s">
        <v>224</v>
      </c>
      <c r="K173" s="8" t="s">
        <v>92</v>
      </c>
      <c r="L173" s="24">
        <v>2580</v>
      </c>
      <c r="M173" s="25">
        <v>0.8</v>
      </c>
      <c r="N173" s="26">
        <f t="shared" si="4"/>
        <v>2064</v>
      </c>
      <c r="O173" s="8" t="s">
        <v>91</v>
      </c>
      <c r="P173" s="8" t="s">
        <v>1</v>
      </c>
      <c r="Q173" s="24">
        <f>L173/60</f>
        <v>43</v>
      </c>
    </row>
    <row r="174" spans="2:17" ht="34.5" customHeight="1" x14ac:dyDescent="0.25">
      <c r="B174" s="13">
        <f t="shared" si="5"/>
        <v>167</v>
      </c>
      <c r="C174" s="23">
        <v>45729</v>
      </c>
      <c r="D174" s="8" t="s">
        <v>16</v>
      </c>
      <c r="E174" s="8" t="s">
        <v>44</v>
      </c>
      <c r="F174" s="8" t="s">
        <v>471</v>
      </c>
      <c r="G174" s="8" t="s">
        <v>472</v>
      </c>
      <c r="H174" s="8" t="s">
        <v>30</v>
      </c>
      <c r="I174" s="8" t="s">
        <v>473</v>
      </c>
      <c r="J174" s="8" t="s">
        <v>228</v>
      </c>
      <c r="K174" s="8" t="s">
        <v>95</v>
      </c>
      <c r="L174" s="24">
        <v>280</v>
      </c>
      <c r="M174" s="25">
        <v>120</v>
      </c>
      <c r="N174" s="26">
        <f t="shared" si="4"/>
        <v>33600</v>
      </c>
      <c r="O174" s="8" t="s">
        <v>91</v>
      </c>
      <c r="P174" s="8" t="s">
        <v>1</v>
      </c>
      <c r="Q174" s="24">
        <f>L174/10</f>
        <v>28</v>
      </c>
    </row>
    <row r="175" spans="2:17" ht="34.5" customHeight="1" x14ac:dyDescent="0.25">
      <c r="B175" s="13">
        <f t="shared" si="5"/>
        <v>168</v>
      </c>
      <c r="C175" s="23">
        <v>45729</v>
      </c>
      <c r="D175" s="8" t="s">
        <v>16</v>
      </c>
      <c r="E175" s="8" t="s">
        <v>44</v>
      </c>
      <c r="F175" s="8" t="s">
        <v>471</v>
      </c>
      <c r="G175" s="8" t="s">
        <v>472</v>
      </c>
      <c r="H175" s="8" t="s">
        <v>30</v>
      </c>
      <c r="I175" s="8" t="s">
        <v>473</v>
      </c>
      <c r="J175" s="8" t="s">
        <v>228</v>
      </c>
      <c r="K175" s="8" t="s">
        <v>94</v>
      </c>
      <c r="L175" s="24">
        <v>140</v>
      </c>
      <c r="M175" s="25">
        <v>110</v>
      </c>
      <c r="N175" s="26">
        <f t="shared" si="4"/>
        <v>15400</v>
      </c>
      <c r="O175" s="8" t="s">
        <v>91</v>
      </c>
      <c r="P175" s="8" t="s">
        <v>1</v>
      </c>
      <c r="Q175" s="24">
        <f>L175/5</f>
        <v>28</v>
      </c>
    </row>
    <row r="176" spans="2:17" ht="34.5" customHeight="1" x14ac:dyDescent="0.25">
      <c r="B176" s="13">
        <f t="shared" si="5"/>
        <v>169</v>
      </c>
      <c r="C176" s="23">
        <v>45729</v>
      </c>
      <c r="D176" s="8" t="s">
        <v>16</v>
      </c>
      <c r="E176" s="8" t="s">
        <v>44</v>
      </c>
      <c r="F176" s="8" t="s">
        <v>471</v>
      </c>
      <c r="G176" s="8" t="s">
        <v>472</v>
      </c>
      <c r="H176" s="8" t="s">
        <v>30</v>
      </c>
      <c r="I176" s="8" t="s">
        <v>473</v>
      </c>
      <c r="J176" s="8" t="s">
        <v>228</v>
      </c>
      <c r="K176" s="8" t="s">
        <v>92</v>
      </c>
      <c r="L176" s="24">
        <v>1680</v>
      </c>
      <c r="M176" s="25">
        <v>0.8</v>
      </c>
      <c r="N176" s="26">
        <f t="shared" si="4"/>
        <v>1344</v>
      </c>
      <c r="O176" s="8" t="s">
        <v>91</v>
      </c>
      <c r="P176" s="8" t="s">
        <v>1</v>
      </c>
      <c r="Q176" s="24">
        <f>L176/60</f>
        <v>28</v>
      </c>
    </row>
    <row r="177" spans="1:17" ht="34.5" customHeight="1" x14ac:dyDescent="0.25">
      <c r="B177" s="13">
        <f t="shared" si="5"/>
        <v>170</v>
      </c>
      <c r="C177" s="23">
        <v>45729</v>
      </c>
      <c r="D177" s="8" t="s">
        <v>20</v>
      </c>
      <c r="E177" s="8" t="s">
        <v>72</v>
      </c>
      <c r="F177" s="8" t="s">
        <v>183</v>
      </c>
      <c r="G177" s="8" t="s">
        <v>474</v>
      </c>
      <c r="H177" s="8" t="s">
        <v>30</v>
      </c>
      <c r="I177" s="8" t="s">
        <v>182</v>
      </c>
      <c r="J177" s="8" t="s">
        <v>475</v>
      </c>
      <c r="K177" s="8" t="s">
        <v>75</v>
      </c>
      <c r="L177" s="24">
        <v>200</v>
      </c>
      <c r="M177" s="25">
        <v>0</v>
      </c>
      <c r="N177" s="26">
        <f t="shared" si="4"/>
        <v>0</v>
      </c>
      <c r="O177" s="8" t="s">
        <v>123</v>
      </c>
      <c r="P177" s="8" t="s">
        <v>6</v>
      </c>
      <c r="Q177" s="24">
        <f t="shared" ref="Q177:Q203" si="6">L177/2</f>
        <v>100</v>
      </c>
    </row>
    <row r="178" spans="1:17" ht="34.5" customHeight="1" x14ac:dyDescent="0.25">
      <c r="A178" s="27"/>
      <c r="B178" s="13">
        <f t="shared" si="5"/>
        <v>171</v>
      </c>
      <c r="C178" s="23">
        <v>45729</v>
      </c>
      <c r="D178" s="8" t="s">
        <v>20</v>
      </c>
      <c r="E178" s="8" t="s">
        <v>193</v>
      </c>
      <c r="F178" s="8" t="s">
        <v>477</v>
      </c>
      <c r="G178" s="8" t="s">
        <v>478</v>
      </c>
      <c r="H178" s="8" t="s">
        <v>30</v>
      </c>
      <c r="I178" s="8" t="s">
        <v>479</v>
      </c>
      <c r="J178" s="8" t="s">
        <v>480</v>
      </c>
      <c r="K178" s="8" t="s">
        <v>75</v>
      </c>
      <c r="L178" s="24">
        <v>200</v>
      </c>
      <c r="M178" s="25">
        <v>0</v>
      </c>
      <c r="N178" s="26">
        <f t="shared" si="4"/>
        <v>0</v>
      </c>
      <c r="O178" s="8" t="s">
        <v>123</v>
      </c>
      <c r="P178" s="8" t="s">
        <v>6</v>
      </c>
      <c r="Q178" s="24">
        <f t="shared" si="6"/>
        <v>100</v>
      </c>
    </row>
    <row r="179" spans="1:17" ht="34.5" customHeight="1" x14ac:dyDescent="0.25">
      <c r="B179" s="13">
        <f t="shared" si="5"/>
        <v>172</v>
      </c>
      <c r="C179" s="23">
        <v>45729</v>
      </c>
      <c r="D179" s="8" t="s">
        <v>20</v>
      </c>
      <c r="E179" s="8" t="s">
        <v>184</v>
      </c>
      <c r="F179" s="8" t="s">
        <v>482</v>
      </c>
      <c r="G179" s="8" t="s">
        <v>483</v>
      </c>
      <c r="H179" s="8" t="s">
        <v>46</v>
      </c>
      <c r="I179" s="8" t="s">
        <v>484</v>
      </c>
      <c r="J179" s="8" t="s">
        <v>485</v>
      </c>
      <c r="K179" s="8" t="s">
        <v>75</v>
      </c>
      <c r="L179" s="24">
        <v>200</v>
      </c>
      <c r="M179" s="25">
        <v>0</v>
      </c>
      <c r="N179" s="26">
        <f t="shared" si="4"/>
        <v>0</v>
      </c>
      <c r="O179" s="8" t="s">
        <v>123</v>
      </c>
      <c r="P179" s="8" t="s">
        <v>6</v>
      </c>
      <c r="Q179" s="24">
        <f t="shared" si="6"/>
        <v>100</v>
      </c>
    </row>
    <row r="180" spans="1:17" ht="34.5" customHeight="1" x14ac:dyDescent="0.25">
      <c r="A180" s="2"/>
      <c r="B180" s="13">
        <f t="shared" si="5"/>
        <v>173</v>
      </c>
      <c r="C180" s="23">
        <v>45729</v>
      </c>
      <c r="D180" s="8" t="s">
        <v>25</v>
      </c>
      <c r="E180" s="8" t="s">
        <v>90</v>
      </c>
      <c r="F180" s="8" t="s">
        <v>487</v>
      </c>
      <c r="G180" s="8" t="s">
        <v>488</v>
      </c>
      <c r="H180" s="8" t="s">
        <v>30</v>
      </c>
      <c r="I180" s="8" t="s">
        <v>489</v>
      </c>
      <c r="J180" s="8" t="s">
        <v>490</v>
      </c>
      <c r="K180" s="8" t="s">
        <v>75</v>
      </c>
      <c r="L180" s="24">
        <v>800</v>
      </c>
      <c r="M180" s="25">
        <v>0</v>
      </c>
      <c r="N180" s="26">
        <f t="shared" si="4"/>
        <v>0</v>
      </c>
      <c r="O180" s="8" t="s">
        <v>123</v>
      </c>
      <c r="P180" s="8" t="s">
        <v>6</v>
      </c>
      <c r="Q180" s="24">
        <f t="shared" si="6"/>
        <v>400</v>
      </c>
    </row>
    <row r="181" spans="1:17" ht="34.5" customHeight="1" x14ac:dyDescent="0.25">
      <c r="A181" s="27"/>
      <c r="B181" s="13">
        <f t="shared" si="5"/>
        <v>174</v>
      </c>
      <c r="C181" s="23">
        <v>45729</v>
      </c>
      <c r="D181" s="8" t="s">
        <v>7</v>
      </c>
      <c r="E181" s="8" t="s">
        <v>88</v>
      </c>
      <c r="F181" s="8" t="s">
        <v>89</v>
      </c>
      <c r="G181" s="8" t="s">
        <v>491</v>
      </c>
      <c r="H181" s="8" t="s">
        <v>30</v>
      </c>
      <c r="I181" s="8" t="s">
        <v>492</v>
      </c>
      <c r="J181" s="8" t="s">
        <v>493</v>
      </c>
      <c r="K181" s="8" t="s">
        <v>75</v>
      </c>
      <c r="L181" s="24">
        <v>181</v>
      </c>
      <c r="M181" s="25">
        <v>0</v>
      </c>
      <c r="N181" s="26">
        <f t="shared" si="4"/>
        <v>0</v>
      </c>
      <c r="O181" s="8" t="s">
        <v>123</v>
      </c>
      <c r="P181" s="8" t="s">
        <v>6</v>
      </c>
      <c r="Q181" s="24">
        <f t="shared" si="6"/>
        <v>90.5</v>
      </c>
    </row>
    <row r="182" spans="1:17" ht="34.5" customHeight="1" x14ac:dyDescent="0.25">
      <c r="A182" s="2"/>
      <c r="B182" s="13">
        <f t="shared" si="5"/>
        <v>175</v>
      </c>
      <c r="C182" s="23">
        <v>45729</v>
      </c>
      <c r="D182" s="8" t="s">
        <v>5</v>
      </c>
      <c r="E182" s="8" t="s">
        <v>494</v>
      </c>
      <c r="F182" s="8" t="s">
        <v>495</v>
      </c>
      <c r="G182" s="8" t="s">
        <v>496</v>
      </c>
      <c r="H182" s="8" t="s">
        <v>46</v>
      </c>
      <c r="I182" s="8" t="s">
        <v>497</v>
      </c>
      <c r="J182" s="8" t="s">
        <v>498</v>
      </c>
      <c r="K182" s="8" t="s">
        <v>75</v>
      </c>
      <c r="L182" s="24">
        <v>1000</v>
      </c>
      <c r="M182" s="25">
        <v>0</v>
      </c>
      <c r="N182" s="26">
        <f t="shared" si="4"/>
        <v>0</v>
      </c>
      <c r="O182" s="8" t="s">
        <v>123</v>
      </c>
      <c r="P182" s="8" t="s">
        <v>6</v>
      </c>
      <c r="Q182" s="24">
        <f t="shared" si="6"/>
        <v>500</v>
      </c>
    </row>
    <row r="183" spans="1:17" ht="34.5" customHeight="1" x14ac:dyDescent="0.25">
      <c r="B183" s="13">
        <f t="shared" si="5"/>
        <v>176</v>
      </c>
      <c r="C183" s="23">
        <v>45729</v>
      </c>
      <c r="D183" s="8" t="s">
        <v>25</v>
      </c>
      <c r="E183" s="8" t="s">
        <v>189</v>
      </c>
      <c r="F183" s="8" t="s">
        <v>499</v>
      </c>
      <c r="G183" s="8" t="s">
        <v>500</v>
      </c>
      <c r="H183" s="8" t="s">
        <v>501</v>
      </c>
      <c r="I183" s="8" t="s">
        <v>502</v>
      </c>
      <c r="J183" s="8" t="s">
        <v>503</v>
      </c>
      <c r="K183" s="8" t="s">
        <v>75</v>
      </c>
      <c r="L183" s="24">
        <v>200</v>
      </c>
      <c r="M183" s="25">
        <v>0</v>
      </c>
      <c r="N183" s="26">
        <f t="shared" si="4"/>
        <v>0</v>
      </c>
      <c r="O183" s="8" t="s">
        <v>123</v>
      </c>
      <c r="P183" s="8" t="s">
        <v>6</v>
      </c>
      <c r="Q183" s="24">
        <f t="shared" si="6"/>
        <v>100</v>
      </c>
    </row>
    <row r="184" spans="1:17" ht="34.5" customHeight="1" x14ac:dyDescent="0.25">
      <c r="A184" s="2"/>
      <c r="B184" s="13">
        <f t="shared" si="5"/>
        <v>177</v>
      </c>
      <c r="C184" s="23">
        <v>45729</v>
      </c>
      <c r="D184" s="8" t="s">
        <v>20</v>
      </c>
      <c r="E184" s="8" t="s">
        <v>504</v>
      </c>
      <c r="F184" s="8" t="s">
        <v>505</v>
      </c>
      <c r="G184" s="8" t="s">
        <v>506</v>
      </c>
      <c r="H184" s="8" t="s">
        <v>30</v>
      </c>
      <c r="I184" s="8" t="s">
        <v>507</v>
      </c>
      <c r="J184" s="8" t="s">
        <v>508</v>
      </c>
      <c r="K184" s="8" t="s">
        <v>75</v>
      </c>
      <c r="L184" s="24">
        <v>100</v>
      </c>
      <c r="M184" s="25">
        <v>0</v>
      </c>
      <c r="N184" s="26">
        <f t="shared" si="4"/>
        <v>0</v>
      </c>
      <c r="O184" s="8" t="s">
        <v>123</v>
      </c>
      <c r="P184" s="8" t="s">
        <v>6</v>
      </c>
      <c r="Q184" s="24">
        <f t="shared" si="6"/>
        <v>50</v>
      </c>
    </row>
    <row r="185" spans="1:17" ht="34.5" customHeight="1" x14ac:dyDescent="0.25">
      <c r="B185" s="13">
        <f t="shared" si="5"/>
        <v>178</v>
      </c>
      <c r="C185" s="23">
        <v>45729</v>
      </c>
      <c r="D185" s="8" t="s">
        <v>2</v>
      </c>
      <c r="E185" s="8" t="s">
        <v>510</v>
      </c>
      <c r="F185" s="8" t="s">
        <v>511</v>
      </c>
      <c r="G185" s="8" t="s">
        <v>512</v>
      </c>
      <c r="H185" s="8" t="s">
        <v>30</v>
      </c>
      <c r="I185" s="8" t="s">
        <v>513</v>
      </c>
      <c r="J185" s="8" t="s">
        <v>514</v>
      </c>
      <c r="K185" s="8" t="s">
        <v>75</v>
      </c>
      <c r="L185" s="24">
        <v>459</v>
      </c>
      <c r="M185" s="25">
        <v>0</v>
      </c>
      <c r="N185" s="26">
        <f t="shared" si="4"/>
        <v>0</v>
      </c>
      <c r="O185" s="8" t="s">
        <v>123</v>
      </c>
      <c r="P185" s="8" t="s">
        <v>6</v>
      </c>
      <c r="Q185" s="24">
        <f t="shared" si="6"/>
        <v>229.5</v>
      </c>
    </row>
    <row r="186" spans="1:17" ht="34.5" customHeight="1" x14ac:dyDescent="0.25">
      <c r="B186" s="13">
        <f t="shared" si="5"/>
        <v>179</v>
      </c>
      <c r="C186" s="23">
        <v>45729</v>
      </c>
      <c r="D186" s="8" t="s">
        <v>20</v>
      </c>
      <c r="E186" s="8" t="s">
        <v>65</v>
      </c>
      <c r="F186" s="8" t="s">
        <v>515</v>
      </c>
      <c r="G186" s="8" t="s">
        <v>516</v>
      </c>
      <c r="H186" s="8" t="s">
        <v>30</v>
      </c>
      <c r="I186" s="8" t="s">
        <v>517</v>
      </c>
      <c r="J186" s="8" t="s">
        <v>518</v>
      </c>
      <c r="K186" s="8" t="s">
        <v>75</v>
      </c>
      <c r="L186" s="24">
        <v>183</v>
      </c>
      <c r="M186" s="25">
        <v>0</v>
      </c>
      <c r="N186" s="26">
        <f t="shared" si="4"/>
        <v>0</v>
      </c>
      <c r="O186" s="8" t="s">
        <v>123</v>
      </c>
      <c r="P186" s="8" t="s">
        <v>6</v>
      </c>
      <c r="Q186" s="24">
        <f t="shared" si="6"/>
        <v>91.5</v>
      </c>
    </row>
    <row r="187" spans="1:17" ht="34.5" customHeight="1" x14ac:dyDescent="0.25">
      <c r="B187" s="13">
        <f t="shared" si="5"/>
        <v>180</v>
      </c>
      <c r="C187" s="23">
        <v>45730</v>
      </c>
      <c r="D187" s="8" t="s">
        <v>2</v>
      </c>
      <c r="E187" s="8" t="s">
        <v>519</v>
      </c>
      <c r="F187" s="8" t="s">
        <v>520</v>
      </c>
      <c r="G187" s="8" t="s">
        <v>521</v>
      </c>
      <c r="H187" s="8" t="s">
        <v>30</v>
      </c>
      <c r="I187" s="8" t="s">
        <v>522</v>
      </c>
      <c r="J187" s="8" t="s">
        <v>523</v>
      </c>
      <c r="K187" s="8" t="s">
        <v>75</v>
      </c>
      <c r="L187" s="24">
        <v>500</v>
      </c>
      <c r="M187" s="25">
        <v>0</v>
      </c>
      <c r="N187" s="26">
        <f t="shared" si="4"/>
        <v>0</v>
      </c>
      <c r="O187" s="8" t="s">
        <v>123</v>
      </c>
      <c r="P187" s="8" t="s">
        <v>6</v>
      </c>
      <c r="Q187" s="24">
        <f t="shared" si="6"/>
        <v>250</v>
      </c>
    </row>
    <row r="188" spans="1:17" ht="34.5" customHeight="1" x14ac:dyDescent="0.25">
      <c r="B188" s="13">
        <f t="shared" si="5"/>
        <v>181</v>
      </c>
      <c r="C188" s="23">
        <v>45733</v>
      </c>
      <c r="D188" s="8" t="s">
        <v>17</v>
      </c>
      <c r="E188" s="8" t="s">
        <v>524</v>
      </c>
      <c r="F188" s="8" t="s">
        <v>525</v>
      </c>
      <c r="G188" s="8" t="s">
        <v>526</v>
      </c>
      <c r="H188" s="8" t="s">
        <v>30</v>
      </c>
      <c r="I188" s="8" t="s">
        <v>527</v>
      </c>
      <c r="J188" s="8" t="s">
        <v>528</v>
      </c>
      <c r="K188" s="8" t="s">
        <v>75</v>
      </c>
      <c r="L188" s="24">
        <v>129</v>
      </c>
      <c r="M188" s="25">
        <v>0</v>
      </c>
      <c r="N188" s="26">
        <f t="shared" si="4"/>
        <v>0</v>
      </c>
      <c r="O188" s="8" t="s">
        <v>123</v>
      </c>
      <c r="P188" s="8" t="s">
        <v>6</v>
      </c>
      <c r="Q188" s="24">
        <f t="shared" si="6"/>
        <v>64.5</v>
      </c>
    </row>
    <row r="189" spans="1:17" ht="34.5" customHeight="1" x14ac:dyDescent="0.25">
      <c r="B189" s="13">
        <f t="shared" si="5"/>
        <v>182</v>
      </c>
      <c r="C189" s="23">
        <v>45733</v>
      </c>
      <c r="D189" s="8" t="s">
        <v>17</v>
      </c>
      <c r="E189" s="8" t="s">
        <v>524</v>
      </c>
      <c r="F189" s="8" t="s">
        <v>529</v>
      </c>
      <c r="G189" s="8" t="s">
        <v>530</v>
      </c>
      <c r="H189" s="8" t="s">
        <v>30</v>
      </c>
      <c r="I189" s="8" t="s">
        <v>531</v>
      </c>
      <c r="J189" s="8" t="s">
        <v>532</v>
      </c>
      <c r="K189" s="8" t="s">
        <v>75</v>
      </c>
      <c r="L189" s="24">
        <v>120</v>
      </c>
      <c r="M189" s="25">
        <v>0</v>
      </c>
      <c r="N189" s="26">
        <f t="shared" si="4"/>
        <v>0</v>
      </c>
      <c r="O189" s="8" t="s">
        <v>123</v>
      </c>
      <c r="P189" s="8" t="s">
        <v>6</v>
      </c>
      <c r="Q189" s="24">
        <f t="shared" si="6"/>
        <v>60</v>
      </c>
    </row>
    <row r="190" spans="1:17" ht="34.5" customHeight="1" x14ac:dyDescent="0.25">
      <c r="B190" s="13">
        <f t="shared" si="5"/>
        <v>183</v>
      </c>
      <c r="C190" s="23">
        <v>45733</v>
      </c>
      <c r="D190" s="8" t="s">
        <v>17</v>
      </c>
      <c r="E190" s="8" t="s">
        <v>524</v>
      </c>
      <c r="F190" s="8" t="s">
        <v>533</v>
      </c>
      <c r="G190" s="8" t="s">
        <v>534</v>
      </c>
      <c r="H190" s="8" t="s">
        <v>30</v>
      </c>
      <c r="I190" s="8" t="s">
        <v>535</v>
      </c>
      <c r="J190" s="8" t="s">
        <v>536</v>
      </c>
      <c r="K190" s="8" t="s">
        <v>75</v>
      </c>
      <c r="L190" s="24">
        <v>45</v>
      </c>
      <c r="M190" s="25">
        <v>0</v>
      </c>
      <c r="N190" s="26">
        <f t="shared" si="4"/>
        <v>0</v>
      </c>
      <c r="O190" s="8" t="s">
        <v>123</v>
      </c>
      <c r="P190" s="8" t="s">
        <v>6</v>
      </c>
      <c r="Q190" s="24">
        <f t="shared" si="6"/>
        <v>22.5</v>
      </c>
    </row>
    <row r="191" spans="1:17" ht="34.5" customHeight="1" x14ac:dyDescent="0.25">
      <c r="B191" s="13">
        <f t="shared" si="5"/>
        <v>184</v>
      </c>
      <c r="C191" s="23">
        <v>45733</v>
      </c>
      <c r="D191" s="8" t="s">
        <v>17</v>
      </c>
      <c r="E191" s="8" t="s">
        <v>524</v>
      </c>
      <c r="F191" s="8" t="s">
        <v>537</v>
      </c>
      <c r="G191" s="8" t="s">
        <v>538</v>
      </c>
      <c r="H191" s="8" t="s">
        <v>30</v>
      </c>
      <c r="I191" s="8" t="s">
        <v>539</v>
      </c>
      <c r="J191" s="8" t="s">
        <v>540</v>
      </c>
      <c r="K191" s="8" t="s">
        <v>75</v>
      </c>
      <c r="L191" s="24">
        <v>67</v>
      </c>
      <c r="M191" s="25">
        <v>0</v>
      </c>
      <c r="N191" s="26">
        <f t="shared" si="4"/>
        <v>0</v>
      </c>
      <c r="O191" s="8" t="s">
        <v>123</v>
      </c>
      <c r="P191" s="8" t="s">
        <v>6</v>
      </c>
      <c r="Q191" s="24">
        <f t="shared" si="6"/>
        <v>33.5</v>
      </c>
    </row>
    <row r="192" spans="1:17" ht="34.5" customHeight="1" x14ac:dyDescent="0.25">
      <c r="B192" s="13">
        <f t="shared" si="5"/>
        <v>185</v>
      </c>
      <c r="C192" s="23">
        <v>45733</v>
      </c>
      <c r="D192" s="8" t="s">
        <v>17</v>
      </c>
      <c r="E192" s="8" t="s">
        <v>435</v>
      </c>
      <c r="F192" s="8" t="s">
        <v>541</v>
      </c>
      <c r="G192" s="8" t="s">
        <v>542</v>
      </c>
      <c r="H192" s="8" t="s">
        <v>21</v>
      </c>
      <c r="I192" s="8" t="s">
        <v>543</v>
      </c>
      <c r="J192" s="8" t="s">
        <v>544</v>
      </c>
      <c r="K192" s="8" t="s">
        <v>75</v>
      </c>
      <c r="L192" s="24">
        <v>109</v>
      </c>
      <c r="M192" s="25">
        <v>0</v>
      </c>
      <c r="N192" s="26">
        <f t="shared" si="4"/>
        <v>0</v>
      </c>
      <c r="O192" s="8" t="s">
        <v>123</v>
      </c>
      <c r="P192" s="8" t="s">
        <v>6</v>
      </c>
      <c r="Q192" s="24">
        <f t="shared" si="6"/>
        <v>54.5</v>
      </c>
    </row>
    <row r="193" spans="2:17" ht="34.5" customHeight="1" x14ac:dyDescent="0.25">
      <c r="B193" s="13">
        <f t="shared" si="5"/>
        <v>186</v>
      </c>
      <c r="C193" s="23">
        <v>45733</v>
      </c>
      <c r="D193" s="8" t="s">
        <v>17</v>
      </c>
      <c r="E193" s="8" t="s">
        <v>435</v>
      </c>
      <c r="F193" s="8" t="s">
        <v>545</v>
      </c>
      <c r="G193" s="8" t="s">
        <v>546</v>
      </c>
      <c r="H193" s="8" t="s">
        <v>21</v>
      </c>
      <c r="I193" s="8" t="s">
        <v>547</v>
      </c>
      <c r="J193" s="8" t="s">
        <v>548</v>
      </c>
      <c r="K193" s="8" t="s">
        <v>75</v>
      </c>
      <c r="L193" s="24">
        <v>83</v>
      </c>
      <c r="M193" s="25">
        <v>0</v>
      </c>
      <c r="N193" s="26">
        <f t="shared" si="4"/>
        <v>0</v>
      </c>
      <c r="O193" s="8" t="s">
        <v>123</v>
      </c>
      <c r="P193" s="8" t="s">
        <v>6</v>
      </c>
      <c r="Q193" s="24">
        <f t="shared" si="6"/>
        <v>41.5</v>
      </c>
    </row>
    <row r="194" spans="2:17" ht="34.5" customHeight="1" x14ac:dyDescent="0.25">
      <c r="B194" s="13">
        <f t="shared" si="5"/>
        <v>187</v>
      </c>
      <c r="C194" s="23">
        <v>45733</v>
      </c>
      <c r="D194" s="8" t="s">
        <v>17</v>
      </c>
      <c r="E194" s="8" t="s">
        <v>524</v>
      </c>
      <c r="F194" s="8" t="s">
        <v>549</v>
      </c>
      <c r="G194" s="8" t="s">
        <v>550</v>
      </c>
      <c r="H194" s="8" t="s">
        <v>21</v>
      </c>
      <c r="I194" s="8" t="s">
        <v>551</v>
      </c>
      <c r="J194" s="8" t="s">
        <v>552</v>
      </c>
      <c r="K194" s="8" t="s">
        <v>75</v>
      </c>
      <c r="L194" s="24">
        <v>50</v>
      </c>
      <c r="M194" s="25">
        <v>0</v>
      </c>
      <c r="N194" s="26">
        <f t="shared" si="4"/>
        <v>0</v>
      </c>
      <c r="O194" s="8" t="s">
        <v>123</v>
      </c>
      <c r="P194" s="8" t="s">
        <v>6</v>
      </c>
      <c r="Q194" s="24">
        <f t="shared" si="6"/>
        <v>25</v>
      </c>
    </row>
    <row r="195" spans="2:17" ht="34.5" customHeight="1" x14ac:dyDescent="0.25">
      <c r="B195" s="13">
        <f t="shared" si="5"/>
        <v>188</v>
      </c>
      <c r="C195" s="23">
        <v>45733</v>
      </c>
      <c r="D195" s="8" t="s">
        <v>17</v>
      </c>
      <c r="E195" s="8" t="s">
        <v>435</v>
      </c>
      <c r="F195" s="8" t="s">
        <v>553</v>
      </c>
      <c r="G195" s="8" t="s">
        <v>554</v>
      </c>
      <c r="H195" s="8" t="s">
        <v>21</v>
      </c>
      <c r="I195" s="8" t="s">
        <v>555</v>
      </c>
      <c r="J195" s="8" t="s">
        <v>556</v>
      </c>
      <c r="K195" s="8" t="s">
        <v>75</v>
      </c>
      <c r="L195" s="24">
        <v>138</v>
      </c>
      <c r="M195" s="25">
        <v>0</v>
      </c>
      <c r="N195" s="26">
        <f t="shared" si="4"/>
        <v>0</v>
      </c>
      <c r="O195" s="8" t="s">
        <v>123</v>
      </c>
      <c r="P195" s="8" t="s">
        <v>6</v>
      </c>
      <c r="Q195" s="24">
        <f t="shared" si="6"/>
        <v>69</v>
      </c>
    </row>
    <row r="196" spans="2:17" ht="34.5" customHeight="1" x14ac:dyDescent="0.25">
      <c r="B196" s="13">
        <f t="shared" si="5"/>
        <v>189</v>
      </c>
      <c r="C196" s="23">
        <v>45733</v>
      </c>
      <c r="D196" s="8" t="s">
        <v>17</v>
      </c>
      <c r="E196" s="8" t="s">
        <v>435</v>
      </c>
      <c r="F196" s="8" t="s">
        <v>557</v>
      </c>
      <c r="G196" s="8" t="s">
        <v>558</v>
      </c>
      <c r="H196" s="8" t="s">
        <v>559</v>
      </c>
      <c r="I196" s="8" t="s">
        <v>560</v>
      </c>
      <c r="J196" s="8" t="s">
        <v>561</v>
      </c>
      <c r="K196" s="8" t="s">
        <v>75</v>
      </c>
      <c r="L196" s="24">
        <v>138</v>
      </c>
      <c r="M196" s="25">
        <v>0</v>
      </c>
      <c r="N196" s="26">
        <f t="shared" si="4"/>
        <v>0</v>
      </c>
      <c r="O196" s="8" t="s">
        <v>123</v>
      </c>
      <c r="P196" s="8" t="s">
        <v>6</v>
      </c>
      <c r="Q196" s="24">
        <f t="shared" si="6"/>
        <v>69</v>
      </c>
    </row>
    <row r="197" spans="2:17" ht="34.5" customHeight="1" x14ac:dyDescent="0.25">
      <c r="B197" s="13">
        <f t="shared" si="5"/>
        <v>190</v>
      </c>
      <c r="C197" s="23">
        <v>45733</v>
      </c>
      <c r="D197" s="8" t="s">
        <v>17</v>
      </c>
      <c r="E197" s="8" t="s">
        <v>435</v>
      </c>
      <c r="F197" s="8" t="s">
        <v>562</v>
      </c>
      <c r="G197" s="8" t="s">
        <v>563</v>
      </c>
      <c r="H197" s="8" t="s">
        <v>559</v>
      </c>
      <c r="I197" s="8" t="s">
        <v>564</v>
      </c>
      <c r="J197" s="8" t="s">
        <v>565</v>
      </c>
      <c r="K197" s="8" t="s">
        <v>75</v>
      </c>
      <c r="L197" s="24">
        <v>331</v>
      </c>
      <c r="M197" s="25">
        <v>0</v>
      </c>
      <c r="N197" s="26">
        <f t="shared" si="4"/>
        <v>0</v>
      </c>
      <c r="O197" s="8" t="s">
        <v>123</v>
      </c>
      <c r="P197" s="8" t="s">
        <v>6</v>
      </c>
      <c r="Q197" s="24">
        <f t="shared" si="6"/>
        <v>165.5</v>
      </c>
    </row>
    <row r="198" spans="2:17" ht="34.5" customHeight="1" x14ac:dyDescent="0.25">
      <c r="B198" s="13">
        <f t="shared" si="5"/>
        <v>191</v>
      </c>
      <c r="C198" s="23">
        <v>45733</v>
      </c>
      <c r="D198" s="8" t="s">
        <v>16</v>
      </c>
      <c r="E198" s="8" t="s">
        <v>566</v>
      </c>
      <c r="F198" s="8" t="s">
        <v>566</v>
      </c>
      <c r="G198" s="8" t="s">
        <v>567</v>
      </c>
      <c r="H198" s="8" t="s">
        <v>4</v>
      </c>
      <c r="I198" s="8" t="s">
        <v>564</v>
      </c>
      <c r="J198" s="8" t="s">
        <v>568</v>
      </c>
      <c r="K198" s="8" t="s">
        <v>75</v>
      </c>
      <c r="L198" s="24">
        <v>1840</v>
      </c>
      <c r="M198" s="25">
        <v>0</v>
      </c>
      <c r="N198" s="26">
        <f t="shared" si="4"/>
        <v>0</v>
      </c>
      <c r="O198" s="8" t="s">
        <v>123</v>
      </c>
      <c r="P198" s="8" t="s">
        <v>6</v>
      </c>
      <c r="Q198" s="24">
        <f t="shared" si="6"/>
        <v>920</v>
      </c>
    </row>
    <row r="199" spans="2:17" ht="34.5" customHeight="1" x14ac:dyDescent="0.25">
      <c r="B199" s="13">
        <f t="shared" si="5"/>
        <v>192</v>
      </c>
      <c r="C199" s="23">
        <v>45733</v>
      </c>
      <c r="D199" s="8" t="s">
        <v>17</v>
      </c>
      <c r="E199" s="8" t="s">
        <v>435</v>
      </c>
      <c r="F199" s="8" t="s">
        <v>569</v>
      </c>
      <c r="G199" s="8" t="s">
        <v>570</v>
      </c>
      <c r="H199" s="8" t="s">
        <v>559</v>
      </c>
      <c r="I199" s="8" t="s">
        <v>571</v>
      </c>
      <c r="J199" s="8" t="s">
        <v>572</v>
      </c>
      <c r="K199" s="8" t="s">
        <v>75</v>
      </c>
      <c r="L199" s="24">
        <v>76</v>
      </c>
      <c r="M199" s="25">
        <v>0</v>
      </c>
      <c r="N199" s="26">
        <f t="shared" si="4"/>
        <v>0</v>
      </c>
      <c r="O199" s="8" t="s">
        <v>123</v>
      </c>
      <c r="P199" s="8" t="s">
        <v>6</v>
      </c>
      <c r="Q199" s="24">
        <f t="shared" si="6"/>
        <v>38</v>
      </c>
    </row>
    <row r="200" spans="2:17" ht="34.5" customHeight="1" x14ac:dyDescent="0.25">
      <c r="B200" s="13">
        <f t="shared" si="5"/>
        <v>193</v>
      </c>
      <c r="C200" s="23">
        <v>45734</v>
      </c>
      <c r="D200" s="8" t="s">
        <v>43</v>
      </c>
      <c r="E200" s="8" t="s">
        <v>573</v>
      </c>
      <c r="F200" s="8" t="s">
        <v>573</v>
      </c>
      <c r="G200" s="8" t="s">
        <v>574</v>
      </c>
      <c r="H200" s="8" t="s">
        <v>4</v>
      </c>
      <c r="I200" s="8" t="s">
        <v>575</v>
      </c>
      <c r="J200" s="8" t="s">
        <v>576</v>
      </c>
      <c r="K200" s="8" t="s">
        <v>75</v>
      </c>
      <c r="L200" s="24">
        <v>890</v>
      </c>
      <c r="M200" s="25">
        <v>0</v>
      </c>
      <c r="N200" s="26">
        <f t="shared" ref="N200:N263" si="7">+L200*M200</f>
        <v>0</v>
      </c>
      <c r="O200" s="8" t="s">
        <v>123</v>
      </c>
      <c r="P200" s="8" t="s">
        <v>6</v>
      </c>
      <c r="Q200" s="24">
        <f t="shared" si="6"/>
        <v>445</v>
      </c>
    </row>
    <row r="201" spans="2:17" ht="34.5" customHeight="1" x14ac:dyDescent="0.25">
      <c r="B201" s="13">
        <f t="shared" si="5"/>
        <v>194</v>
      </c>
      <c r="C201" s="23">
        <v>45734</v>
      </c>
      <c r="D201" s="8" t="s">
        <v>43</v>
      </c>
      <c r="E201" s="8" t="s">
        <v>577</v>
      </c>
      <c r="F201" s="8" t="s">
        <v>577</v>
      </c>
      <c r="G201" s="8" t="s">
        <v>578</v>
      </c>
      <c r="H201" s="8" t="s">
        <v>145</v>
      </c>
      <c r="I201" s="8" t="s">
        <v>579</v>
      </c>
      <c r="J201" s="8" t="s">
        <v>580</v>
      </c>
      <c r="K201" s="8" t="s">
        <v>75</v>
      </c>
      <c r="L201" s="24">
        <v>300</v>
      </c>
      <c r="M201" s="25">
        <v>0</v>
      </c>
      <c r="N201" s="26">
        <f t="shared" si="7"/>
        <v>0</v>
      </c>
      <c r="O201" s="8" t="s">
        <v>123</v>
      </c>
      <c r="P201" s="8" t="s">
        <v>6</v>
      </c>
      <c r="Q201" s="24">
        <f t="shared" si="6"/>
        <v>150</v>
      </c>
    </row>
    <row r="202" spans="2:17" ht="34.5" customHeight="1" x14ac:dyDescent="0.25">
      <c r="B202" s="13">
        <f t="shared" ref="B202:B265" si="8">+B201+1</f>
        <v>195</v>
      </c>
      <c r="C202" s="23">
        <v>45734</v>
      </c>
      <c r="D202" s="8" t="s">
        <v>43</v>
      </c>
      <c r="E202" s="8" t="s">
        <v>581</v>
      </c>
      <c r="F202" s="8" t="s">
        <v>581</v>
      </c>
      <c r="G202" s="8" t="s">
        <v>582</v>
      </c>
      <c r="H202" s="8" t="s">
        <v>4</v>
      </c>
      <c r="I202" s="8" t="s">
        <v>583</v>
      </c>
      <c r="J202" s="8" t="s">
        <v>584</v>
      </c>
      <c r="K202" s="8" t="s">
        <v>75</v>
      </c>
      <c r="L202" s="24">
        <v>300</v>
      </c>
      <c r="M202" s="25">
        <v>0</v>
      </c>
      <c r="N202" s="26">
        <f t="shared" si="7"/>
        <v>0</v>
      </c>
      <c r="O202" s="8" t="s">
        <v>123</v>
      </c>
      <c r="P202" s="8" t="s">
        <v>6</v>
      </c>
      <c r="Q202" s="24">
        <f t="shared" si="6"/>
        <v>150</v>
      </c>
    </row>
    <row r="203" spans="2:17" ht="34.5" customHeight="1" x14ac:dyDescent="0.25">
      <c r="B203" s="13">
        <f t="shared" si="8"/>
        <v>196</v>
      </c>
      <c r="C203" s="23">
        <v>45734</v>
      </c>
      <c r="D203" s="8" t="s">
        <v>43</v>
      </c>
      <c r="E203" s="8" t="s">
        <v>71</v>
      </c>
      <c r="F203" s="8" t="s">
        <v>585</v>
      </c>
      <c r="G203" s="8" t="s">
        <v>586</v>
      </c>
      <c r="H203" s="8" t="s">
        <v>21</v>
      </c>
      <c r="I203" s="8" t="s">
        <v>587</v>
      </c>
      <c r="J203" s="8" t="s">
        <v>588</v>
      </c>
      <c r="K203" s="8" t="s">
        <v>75</v>
      </c>
      <c r="L203" s="24">
        <v>1000</v>
      </c>
      <c r="M203" s="25">
        <v>0</v>
      </c>
      <c r="N203" s="26">
        <f t="shared" si="7"/>
        <v>0</v>
      </c>
      <c r="O203" s="8" t="s">
        <v>123</v>
      </c>
      <c r="P203" s="8" t="s">
        <v>6</v>
      </c>
      <c r="Q203" s="24">
        <f t="shared" si="6"/>
        <v>500</v>
      </c>
    </row>
    <row r="204" spans="2:17" ht="34.5" customHeight="1" x14ac:dyDescent="0.25">
      <c r="B204" s="13">
        <f t="shared" si="8"/>
        <v>197</v>
      </c>
      <c r="C204" s="23">
        <v>45730</v>
      </c>
      <c r="D204" s="8" t="s">
        <v>17</v>
      </c>
      <c r="E204" s="8" t="s">
        <v>18</v>
      </c>
      <c r="F204" s="8" t="s">
        <v>589</v>
      </c>
      <c r="G204" s="8" t="s">
        <v>590</v>
      </c>
      <c r="H204" s="8" t="s">
        <v>21</v>
      </c>
      <c r="I204" s="8" t="s">
        <v>591</v>
      </c>
      <c r="J204" s="8" t="s">
        <v>246</v>
      </c>
      <c r="K204" s="8" t="s">
        <v>95</v>
      </c>
      <c r="L204" s="24">
        <v>260</v>
      </c>
      <c r="M204" s="25">
        <v>120</v>
      </c>
      <c r="N204" s="26">
        <f t="shared" si="7"/>
        <v>31200</v>
      </c>
      <c r="O204" s="8" t="s">
        <v>91</v>
      </c>
      <c r="P204" s="8" t="s">
        <v>1</v>
      </c>
      <c r="Q204" s="24">
        <f>L204/10</f>
        <v>26</v>
      </c>
    </row>
    <row r="205" spans="2:17" ht="34.5" customHeight="1" x14ac:dyDescent="0.25">
      <c r="B205" s="13">
        <f t="shared" si="8"/>
        <v>198</v>
      </c>
      <c r="C205" s="23">
        <v>45730</v>
      </c>
      <c r="D205" s="8" t="s">
        <v>17</v>
      </c>
      <c r="E205" s="8" t="s">
        <v>18</v>
      </c>
      <c r="F205" s="8" t="s">
        <v>589</v>
      </c>
      <c r="G205" s="8" t="s">
        <v>590</v>
      </c>
      <c r="H205" s="8" t="s">
        <v>21</v>
      </c>
      <c r="I205" s="8" t="s">
        <v>591</v>
      </c>
      <c r="J205" s="8" t="s">
        <v>246</v>
      </c>
      <c r="K205" s="8" t="s">
        <v>94</v>
      </c>
      <c r="L205" s="24">
        <v>130</v>
      </c>
      <c r="M205" s="25">
        <v>110</v>
      </c>
      <c r="N205" s="26">
        <f t="shared" si="7"/>
        <v>14300</v>
      </c>
      <c r="O205" s="8" t="s">
        <v>91</v>
      </c>
      <c r="P205" s="8" t="s">
        <v>1</v>
      </c>
      <c r="Q205" s="24">
        <f>L205/5</f>
        <v>26</v>
      </c>
    </row>
    <row r="206" spans="2:17" ht="34.5" customHeight="1" x14ac:dyDescent="0.25">
      <c r="B206" s="13">
        <f t="shared" si="8"/>
        <v>199</v>
      </c>
      <c r="C206" s="23">
        <v>45730</v>
      </c>
      <c r="D206" s="8" t="s">
        <v>17</v>
      </c>
      <c r="E206" s="8" t="s">
        <v>18</v>
      </c>
      <c r="F206" s="8" t="s">
        <v>589</v>
      </c>
      <c r="G206" s="8" t="s">
        <v>590</v>
      </c>
      <c r="H206" s="8" t="s">
        <v>21</v>
      </c>
      <c r="I206" s="8" t="s">
        <v>591</v>
      </c>
      <c r="J206" s="8" t="s">
        <v>246</v>
      </c>
      <c r="K206" s="8" t="s">
        <v>92</v>
      </c>
      <c r="L206" s="24">
        <v>1560</v>
      </c>
      <c r="M206" s="25">
        <v>0.8</v>
      </c>
      <c r="N206" s="26">
        <f t="shared" si="7"/>
        <v>1248</v>
      </c>
      <c r="O206" s="8" t="s">
        <v>91</v>
      </c>
      <c r="P206" s="8" t="s">
        <v>1</v>
      </c>
      <c r="Q206" s="24">
        <f>L206/60</f>
        <v>26</v>
      </c>
    </row>
    <row r="207" spans="2:17" ht="34.5" customHeight="1" x14ac:dyDescent="0.25">
      <c r="B207" s="13">
        <f t="shared" si="8"/>
        <v>200</v>
      </c>
      <c r="C207" s="23">
        <v>45730</v>
      </c>
      <c r="D207" s="8" t="s">
        <v>17</v>
      </c>
      <c r="E207" s="8" t="s">
        <v>18</v>
      </c>
      <c r="F207" s="8" t="s">
        <v>592</v>
      </c>
      <c r="G207" s="8" t="s">
        <v>593</v>
      </c>
      <c r="H207" s="8" t="s">
        <v>21</v>
      </c>
      <c r="I207" s="8" t="s">
        <v>594</v>
      </c>
      <c r="J207" s="8" t="s">
        <v>250</v>
      </c>
      <c r="K207" s="8" t="s">
        <v>95</v>
      </c>
      <c r="L207" s="24">
        <v>410</v>
      </c>
      <c r="M207" s="25">
        <v>120</v>
      </c>
      <c r="N207" s="26">
        <f t="shared" si="7"/>
        <v>49200</v>
      </c>
      <c r="O207" s="8" t="s">
        <v>91</v>
      </c>
      <c r="P207" s="8" t="s">
        <v>1</v>
      </c>
      <c r="Q207" s="24">
        <f>L207/10</f>
        <v>41</v>
      </c>
    </row>
    <row r="208" spans="2:17" ht="34.5" customHeight="1" x14ac:dyDescent="0.25">
      <c r="B208" s="13">
        <f t="shared" si="8"/>
        <v>201</v>
      </c>
      <c r="C208" s="23">
        <v>45730</v>
      </c>
      <c r="D208" s="8" t="s">
        <v>17</v>
      </c>
      <c r="E208" s="8" t="s">
        <v>18</v>
      </c>
      <c r="F208" s="8" t="s">
        <v>592</v>
      </c>
      <c r="G208" s="8" t="s">
        <v>593</v>
      </c>
      <c r="H208" s="8" t="s">
        <v>21</v>
      </c>
      <c r="I208" s="8" t="s">
        <v>594</v>
      </c>
      <c r="J208" s="8" t="s">
        <v>250</v>
      </c>
      <c r="K208" s="8" t="s">
        <v>94</v>
      </c>
      <c r="L208" s="24">
        <v>205</v>
      </c>
      <c r="M208" s="25">
        <v>110</v>
      </c>
      <c r="N208" s="26">
        <f t="shared" si="7"/>
        <v>22550</v>
      </c>
      <c r="O208" s="8" t="s">
        <v>91</v>
      </c>
      <c r="P208" s="8" t="s">
        <v>1</v>
      </c>
      <c r="Q208" s="24">
        <f>L208/5</f>
        <v>41</v>
      </c>
    </row>
    <row r="209" spans="2:17" ht="34.5" customHeight="1" x14ac:dyDescent="0.25">
      <c r="B209" s="13">
        <f t="shared" si="8"/>
        <v>202</v>
      </c>
      <c r="C209" s="23">
        <v>45730</v>
      </c>
      <c r="D209" s="8" t="s">
        <v>17</v>
      </c>
      <c r="E209" s="8" t="s">
        <v>18</v>
      </c>
      <c r="F209" s="8" t="s">
        <v>592</v>
      </c>
      <c r="G209" s="8" t="s">
        <v>593</v>
      </c>
      <c r="H209" s="8" t="s">
        <v>21</v>
      </c>
      <c r="I209" s="8" t="s">
        <v>594</v>
      </c>
      <c r="J209" s="8" t="s">
        <v>250</v>
      </c>
      <c r="K209" s="8" t="s">
        <v>92</v>
      </c>
      <c r="L209" s="24">
        <v>2460</v>
      </c>
      <c r="M209" s="25">
        <v>0.8</v>
      </c>
      <c r="N209" s="26">
        <f t="shared" si="7"/>
        <v>1968</v>
      </c>
      <c r="O209" s="8" t="s">
        <v>91</v>
      </c>
      <c r="P209" s="8" t="s">
        <v>1</v>
      </c>
      <c r="Q209" s="24">
        <f>L209/60</f>
        <v>41</v>
      </c>
    </row>
    <row r="210" spans="2:17" ht="34.5" customHeight="1" x14ac:dyDescent="0.25">
      <c r="B210" s="13">
        <f t="shared" si="8"/>
        <v>203</v>
      </c>
      <c r="C210" s="23">
        <v>45730</v>
      </c>
      <c r="D210" s="8" t="s">
        <v>17</v>
      </c>
      <c r="E210" s="8" t="s">
        <v>18</v>
      </c>
      <c r="F210" s="8" t="s">
        <v>595</v>
      </c>
      <c r="G210" s="8" t="s">
        <v>596</v>
      </c>
      <c r="H210" s="8" t="s">
        <v>559</v>
      </c>
      <c r="I210" s="8" t="s">
        <v>597</v>
      </c>
      <c r="J210" s="8" t="s">
        <v>254</v>
      </c>
      <c r="K210" s="8" t="s">
        <v>95</v>
      </c>
      <c r="L210" s="24">
        <v>540</v>
      </c>
      <c r="M210" s="25">
        <v>120</v>
      </c>
      <c r="N210" s="26">
        <f t="shared" si="7"/>
        <v>64800</v>
      </c>
      <c r="O210" s="8" t="s">
        <v>91</v>
      </c>
      <c r="P210" s="8" t="s">
        <v>1</v>
      </c>
      <c r="Q210" s="24">
        <f>L210/10</f>
        <v>54</v>
      </c>
    </row>
    <row r="211" spans="2:17" ht="34.5" customHeight="1" x14ac:dyDescent="0.25">
      <c r="B211" s="13">
        <f t="shared" si="8"/>
        <v>204</v>
      </c>
      <c r="C211" s="23">
        <v>45730</v>
      </c>
      <c r="D211" s="8" t="s">
        <v>17</v>
      </c>
      <c r="E211" s="8" t="s">
        <v>18</v>
      </c>
      <c r="F211" s="8" t="s">
        <v>595</v>
      </c>
      <c r="G211" s="8" t="s">
        <v>596</v>
      </c>
      <c r="H211" s="8" t="s">
        <v>559</v>
      </c>
      <c r="I211" s="8" t="s">
        <v>597</v>
      </c>
      <c r="J211" s="8" t="s">
        <v>254</v>
      </c>
      <c r="K211" s="8" t="s">
        <v>94</v>
      </c>
      <c r="L211" s="24">
        <v>270</v>
      </c>
      <c r="M211" s="25">
        <v>110</v>
      </c>
      <c r="N211" s="26">
        <f t="shared" si="7"/>
        <v>29700</v>
      </c>
      <c r="O211" s="8" t="s">
        <v>91</v>
      </c>
      <c r="P211" s="8" t="s">
        <v>1</v>
      </c>
      <c r="Q211" s="24">
        <f>L211/5</f>
        <v>54</v>
      </c>
    </row>
    <row r="212" spans="2:17" ht="34.5" customHeight="1" x14ac:dyDescent="0.25">
      <c r="B212" s="13">
        <f t="shared" si="8"/>
        <v>205</v>
      </c>
      <c r="C212" s="23">
        <v>45730</v>
      </c>
      <c r="D212" s="8" t="s">
        <v>17</v>
      </c>
      <c r="E212" s="8" t="s">
        <v>18</v>
      </c>
      <c r="F212" s="8" t="s">
        <v>595</v>
      </c>
      <c r="G212" s="8" t="s">
        <v>596</v>
      </c>
      <c r="H212" s="8" t="s">
        <v>559</v>
      </c>
      <c r="I212" s="8" t="s">
        <v>597</v>
      </c>
      <c r="J212" s="8" t="s">
        <v>254</v>
      </c>
      <c r="K212" s="8" t="s">
        <v>92</v>
      </c>
      <c r="L212" s="24">
        <v>3240</v>
      </c>
      <c r="M212" s="25">
        <v>0.8</v>
      </c>
      <c r="N212" s="26">
        <f t="shared" si="7"/>
        <v>2592</v>
      </c>
      <c r="O212" s="8" t="s">
        <v>91</v>
      </c>
      <c r="P212" s="8" t="s">
        <v>1</v>
      </c>
      <c r="Q212" s="24">
        <f>L212/60</f>
        <v>54</v>
      </c>
    </row>
    <row r="213" spans="2:17" ht="34.5" customHeight="1" x14ac:dyDescent="0.25">
      <c r="B213" s="13">
        <f t="shared" si="8"/>
        <v>206</v>
      </c>
      <c r="C213" s="23">
        <v>45730</v>
      </c>
      <c r="D213" s="8" t="s">
        <v>17</v>
      </c>
      <c r="E213" s="8" t="s">
        <v>18</v>
      </c>
      <c r="F213" s="8" t="s">
        <v>598</v>
      </c>
      <c r="G213" s="8" t="s">
        <v>599</v>
      </c>
      <c r="H213" s="8" t="s">
        <v>21</v>
      </c>
      <c r="I213" s="8" t="s">
        <v>600</v>
      </c>
      <c r="J213" s="8" t="s">
        <v>258</v>
      </c>
      <c r="K213" s="8" t="s">
        <v>95</v>
      </c>
      <c r="L213" s="24">
        <v>470</v>
      </c>
      <c r="M213" s="25">
        <v>120</v>
      </c>
      <c r="N213" s="26">
        <f t="shared" si="7"/>
        <v>56400</v>
      </c>
      <c r="O213" s="8" t="s">
        <v>91</v>
      </c>
      <c r="P213" s="8" t="s">
        <v>1</v>
      </c>
      <c r="Q213" s="24">
        <f>L213/10</f>
        <v>47</v>
      </c>
    </row>
    <row r="214" spans="2:17" ht="34.5" customHeight="1" x14ac:dyDescent="0.25">
      <c r="B214" s="13">
        <f t="shared" si="8"/>
        <v>207</v>
      </c>
      <c r="C214" s="23">
        <v>45730</v>
      </c>
      <c r="D214" s="8" t="s">
        <v>17</v>
      </c>
      <c r="E214" s="8" t="s">
        <v>18</v>
      </c>
      <c r="F214" s="8" t="s">
        <v>598</v>
      </c>
      <c r="G214" s="8" t="s">
        <v>599</v>
      </c>
      <c r="H214" s="8" t="s">
        <v>21</v>
      </c>
      <c r="I214" s="8" t="s">
        <v>600</v>
      </c>
      <c r="J214" s="8" t="s">
        <v>258</v>
      </c>
      <c r="K214" s="8" t="s">
        <v>94</v>
      </c>
      <c r="L214" s="24">
        <v>235</v>
      </c>
      <c r="M214" s="25">
        <v>110</v>
      </c>
      <c r="N214" s="26">
        <f t="shared" si="7"/>
        <v>25850</v>
      </c>
      <c r="O214" s="8" t="s">
        <v>91</v>
      </c>
      <c r="P214" s="8" t="s">
        <v>1</v>
      </c>
      <c r="Q214" s="24">
        <f>L214/5</f>
        <v>47</v>
      </c>
    </row>
    <row r="215" spans="2:17" ht="34.5" customHeight="1" x14ac:dyDescent="0.25">
      <c r="B215" s="13">
        <f t="shared" si="8"/>
        <v>208</v>
      </c>
      <c r="C215" s="23">
        <v>45730</v>
      </c>
      <c r="D215" s="8" t="s">
        <v>17</v>
      </c>
      <c r="E215" s="8" t="s">
        <v>18</v>
      </c>
      <c r="F215" s="8" t="s">
        <v>598</v>
      </c>
      <c r="G215" s="8" t="s">
        <v>599</v>
      </c>
      <c r="H215" s="8" t="s">
        <v>21</v>
      </c>
      <c r="I215" s="8" t="s">
        <v>600</v>
      </c>
      <c r="J215" s="8" t="s">
        <v>258</v>
      </c>
      <c r="K215" s="8" t="s">
        <v>92</v>
      </c>
      <c r="L215" s="24">
        <v>2820</v>
      </c>
      <c r="M215" s="25">
        <v>0.8</v>
      </c>
      <c r="N215" s="26">
        <f t="shared" si="7"/>
        <v>2256</v>
      </c>
      <c r="O215" s="8" t="s">
        <v>91</v>
      </c>
      <c r="P215" s="8" t="s">
        <v>1</v>
      </c>
      <c r="Q215" s="24">
        <f>L215/60</f>
        <v>47</v>
      </c>
    </row>
    <row r="216" spans="2:17" ht="34.5" customHeight="1" x14ac:dyDescent="0.25">
      <c r="B216" s="13">
        <f t="shared" si="8"/>
        <v>209</v>
      </c>
      <c r="C216" s="23">
        <v>45730</v>
      </c>
      <c r="D216" s="8" t="s">
        <v>17</v>
      </c>
      <c r="E216" s="8" t="s">
        <v>18</v>
      </c>
      <c r="F216" s="8" t="s">
        <v>601</v>
      </c>
      <c r="G216" s="8" t="s">
        <v>602</v>
      </c>
      <c r="H216" s="8" t="s">
        <v>21</v>
      </c>
      <c r="I216" s="8" t="s">
        <v>603</v>
      </c>
      <c r="J216" s="8" t="s">
        <v>352</v>
      </c>
      <c r="K216" s="8" t="s">
        <v>95</v>
      </c>
      <c r="L216" s="24">
        <v>550</v>
      </c>
      <c r="M216" s="25">
        <v>120</v>
      </c>
      <c r="N216" s="26">
        <f t="shared" si="7"/>
        <v>66000</v>
      </c>
      <c r="O216" s="8" t="s">
        <v>91</v>
      </c>
      <c r="P216" s="8" t="s">
        <v>1</v>
      </c>
      <c r="Q216" s="24">
        <f>L216/10</f>
        <v>55</v>
      </c>
    </row>
    <row r="217" spans="2:17" ht="34.5" customHeight="1" x14ac:dyDescent="0.25">
      <c r="B217" s="13">
        <f t="shared" si="8"/>
        <v>210</v>
      </c>
      <c r="C217" s="23">
        <v>45730</v>
      </c>
      <c r="D217" s="8" t="s">
        <v>17</v>
      </c>
      <c r="E217" s="8" t="s">
        <v>18</v>
      </c>
      <c r="F217" s="8" t="s">
        <v>601</v>
      </c>
      <c r="G217" s="8" t="s">
        <v>602</v>
      </c>
      <c r="H217" s="8" t="s">
        <v>21</v>
      </c>
      <c r="I217" s="8" t="s">
        <v>603</v>
      </c>
      <c r="J217" s="8" t="s">
        <v>352</v>
      </c>
      <c r="K217" s="8" t="s">
        <v>94</v>
      </c>
      <c r="L217" s="24">
        <v>275</v>
      </c>
      <c r="M217" s="25">
        <v>110</v>
      </c>
      <c r="N217" s="26">
        <f t="shared" si="7"/>
        <v>30250</v>
      </c>
      <c r="O217" s="8" t="s">
        <v>91</v>
      </c>
      <c r="P217" s="8" t="s">
        <v>1</v>
      </c>
      <c r="Q217" s="24">
        <f>L217/5</f>
        <v>55</v>
      </c>
    </row>
    <row r="218" spans="2:17" ht="34.5" customHeight="1" x14ac:dyDescent="0.25">
      <c r="B218" s="13">
        <f t="shared" si="8"/>
        <v>211</v>
      </c>
      <c r="C218" s="23">
        <v>45730</v>
      </c>
      <c r="D218" s="8" t="s">
        <v>17</v>
      </c>
      <c r="E218" s="8" t="s">
        <v>18</v>
      </c>
      <c r="F218" s="8" t="s">
        <v>601</v>
      </c>
      <c r="G218" s="8" t="s">
        <v>602</v>
      </c>
      <c r="H218" s="8" t="s">
        <v>21</v>
      </c>
      <c r="I218" s="8" t="s">
        <v>603</v>
      </c>
      <c r="J218" s="8" t="s">
        <v>352</v>
      </c>
      <c r="K218" s="8" t="s">
        <v>92</v>
      </c>
      <c r="L218" s="24">
        <v>3300</v>
      </c>
      <c r="M218" s="25">
        <v>0.8</v>
      </c>
      <c r="N218" s="26">
        <f t="shared" si="7"/>
        <v>2640</v>
      </c>
      <c r="O218" s="8" t="s">
        <v>91</v>
      </c>
      <c r="P218" s="8" t="s">
        <v>1</v>
      </c>
      <c r="Q218" s="24">
        <f>L218/60</f>
        <v>55</v>
      </c>
    </row>
    <row r="219" spans="2:17" ht="34.5" customHeight="1" x14ac:dyDescent="0.25">
      <c r="B219" s="13">
        <f t="shared" si="8"/>
        <v>212</v>
      </c>
      <c r="C219" s="23">
        <v>45730</v>
      </c>
      <c r="D219" s="8" t="s">
        <v>17</v>
      </c>
      <c r="E219" s="8" t="s">
        <v>18</v>
      </c>
      <c r="F219" s="8" t="s">
        <v>604</v>
      </c>
      <c r="G219" s="8" t="s">
        <v>605</v>
      </c>
      <c r="H219" s="8" t="s">
        <v>21</v>
      </c>
      <c r="I219" s="8" t="s">
        <v>606</v>
      </c>
      <c r="J219" s="8" t="s">
        <v>361</v>
      </c>
      <c r="K219" s="8" t="s">
        <v>95</v>
      </c>
      <c r="L219" s="24">
        <v>610</v>
      </c>
      <c r="M219" s="25">
        <v>120</v>
      </c>
      <c r="N219" s="26">
        <f t="shared" si="7"/>
        <v>73200</v>
      </c>
      <c r="O219" s="8" t="s">
        <v>91</v>
      </c>
      <c r="P219" s="8" t="s">
        <v>1</v>
      </c>
      <c r="Q219" s="24">
        <f>L219/10</f>
        <v>61</v>
      </c>
    </row>
    <row r="220" spans="2:17" ht="34.5" customHeight="1" x14ac:dyDescent="0.25">
      <c r="B220" s="13">
        <f t="shared" si="8"/>
        <v>213</v>
      </c>
      <c r="C220" s="23">
        <v>45730</v>
      </c>
      <c r="D220" s="8" t="s">
        <v>17</v>
      </c>
      <c r="E220" s="8" t="s">
        <v>18</v>
      </c>
      <c r="F220" s="8" t="s">
        <v>604</v>
      </c>
      <c r="G220" s="8" t="s">
        <v>605</v>
      </c>
      <c r="H220" s="8" t="s">
        <v>21</v>
      </c>
      <c r="I220" s="8" t="s">
        <v>606</v>
      </c>
      <c r="J220" s="8" t="s">
        <v>361</v>
      </c>
      <c r="K220" s="8" t="s">
        <v>94</v>
      </c>
      <c r="L220" s="24">
        <v>305</v>
      </c>
      <c r="M220" s="25">
        <v>110</v>
      </c>
      <c r="N220" s="26">
        <f t="shared" si="7"/>
        <v>33550</v>
      </c>
      <c r="O220" s="8" t="s">
        <v>91</v>
      </c>
      <c r="P220" s="8" t="s">
        <v>1</v>
      </c>
      <c r="Q220" s="24">
        <f>L220/5</f>
        <v>61</v>
      </c>
    </row>
    <row r="221" spans="2:17" ht="34.5" customHeight="1" x14ac:dyDescent="0.25">
      <c r="B221" s="13">
        <f t="shared" si="8"/>
        <v>214</v>
      </c>
      <c r="C221" s="23">
        <v>45730</v>
      </c>
      <c r="D221" s="8" t="s">
        <v>17</v>
      </c>
      <c r="E221" s="8" t="s">
        <v>18</v>
      </c>
      <c r="F221" s="8" t="s">
        <v>604</v>
      </c>
      <c r="G221" s="8" t="s">
        <v>605</v>
      </c>
      <c r="H221" s="8" t="s">
        <v>21</v>
      </c>
      <c r="I221" s="8" t="s">
        <v>606</v>
      </c>
      <c r="J221" s="8" t="s">
        <v>361</v>
      </c>
      <c r="K221" s="8" t="s">
        <v>92</v>
      </c>
      <c r="L221" s="24">
        <v>3660</v>
      </c>
      <c r="M221" s="25">
        <v>0.8</v>
      </c>
      <c r="N221" s="26">
        <f t="shared" si="7"/>
        <v>2928</v>
      </c>
      <c r="O221" s="8" t="s">
        <v>91</v>
      </c>
      <c r="P221" s="8" t="s">
        <v>1</v>
      </c>
      <c r="Q221" s="24">
        <f>L221/60</f>
        <v>61</v>
      </c>
    </row>
    <row r="222" spans="2:17" ht="34.5" customHeight="1" x14ac:dyDescent="0.25">
      <c r="B222" s="13">
        <f t="shared" si="8"/>
        <v>215</v>
      </c>
      <c r="C222" s="23">
        <v>45733</v>
      </c>
      <c r="D222" s="8" t="s">
        <v>16</v>
      </c>
      <c r="E222" s="8" t="s">
        <v>607</v>
      </c>
      <c r="F222" s="8" t="s">
        <v>608</v>
      </c>
      <c r="G222" s="8" t="s">
        <v>609</v>
      </c>
      <c r="H222" s="8" t="s">
        <v>610</v>
      </c>
      <c r="I222" s="8" t="s">
        <v>611</v>
      </c>
      <c r="J222" s="8" t="s">
        <v>364</v>
      </c>
      <c r="K222" s="8" t="s">
        <v>95</v>
      </c>
      <c r="L222" s="24">
        <v>360</v>
      </c>
      <c r="M222" s="25">
        <v>120</v>
      </c>
      <c r="N222" s="26">
        <f t="shared" si="7"/>
        <v>43200</v>
      </c>
      <c r="O222" s="8" t="s">
        <v>91</v>
      </c>
      <c r="P222" s="8" t="s">
        <v>1</v>
      </c>
      <c r="Q222" s="24">
        <f>L222/10</f>
        <v>36</v>
      </c>
    </row>
    <row r="223" spans="2:17" ht="34.5" customHeight="1" x14ac:dyDescent="0.25">
      <c r="B223" s="13">
        <f t="shared" si="8"/>
        <v>216</v>
      </c>
      <c r="C223" s="23">
        <v>45733</v>
      </c>
      <c r="D223" s="8" t="s">
        <v>16</v>
      </c>
      <c r="E223" s="8" t="s">
        <v>607</v>
      </c>
      <c r="F223" s="8" t="s">
        <v>608</v>
      </c>
      <c r="G223" s="8" t="s">
        <v>609</v>
      </c>
      <c r="H223" s="8" t="s">
        <v>610</v>
      </c>
      <c r="I223" s="8" t="s">
        <v>611</v>
      </c>
      <c r="J223" s="8" t="s">
        <v>364</v>
      </c>
      <c r="K223" s="8" t="s">
        <v>94</v>
      </c>
      <c r="L223" s="24">
        <v>180</v>
      </c>
      <c r="M223" s="25">
        <v>110</v>
      </c>
      <c r="N223" s="26">
        <f t="shared" si="7"/>
        <v>19800</v>
      </c>
      <c r="O223" s="8" t="s">
        <v>91</v>
      </c>
      <c r="P223" s="8" t="s">
        <v>1</v>
      </c>
      <c r="Q223" s="24">
        <f>L223/5</f>
        <v>36</v>
      </c>
    </row>
    <row r="224" spans="2:17" ht="34.5" customHeight="1" x14ac:dyDescent="0.25">
      <c r="B224" s="13">
        <f t="shared" si="8"/>
        <v>217</v>
      </c>
      <c r="C224" s="23">
        <v>45733</v>
      </c>
      <c r="D224" s="8" t="s">
        <v>16</v>
      </c>
      <c r="E224" s="8" t="s">
        <v>607</v>
      </c>
      <c r="F224" s="8" t="s">
        <v>608</v>
      </c>
      <c r="G224" s="8" t="s">
        <v>609</v>
      </c>
      <c r="H224" s="8" t="s">
        <v>610</v>
      </c>
      <c r="I224" s="8" t="s">
        <v>611</v>
      </c>
      <c r="J224" s="8" t="s">
        <v>364</v>
      </c>
      <c r="K224" s="8" t="s">
        <v>92</v>
      </c>
      <c r="L224" s="24">
        <v>2160</v>
      </c>
      <c r="M224" s="25">
        <v>0.8</v>
      </c>
      <c r="N224" s="26">
        <f t="shared" si="7"/>
        <v>1728</v>
      </c>
      <c r="O224" s="8" t="s">
        <v>91</v>
      </c>
      <c r="P224" s="8" t="s">
        <v>1</v>
      </c>
      <c r="Q224" s="24">
        <f>L224/60</f>
        <v>36</v>
      </c>
    </row>
    <row r="225" spans="2:17" ht="34.5" customHeight="1" x14ac:dyDescent="0.25">
      <c r="B225" s="13">
        <f t="shared" si="8"/>
        <v>218</v>
      </c>
      <c r="C225" s="23">
        <v>45733</v>
      </c>
      <c r="D225" s="8" t="s">
        <v>27</v>
      </c>
      <c r="E225" s="8" t="s">
        <v>82</v>
      </c>
      <c r="F225" s="8" t="s">
        <v>82</v>
      </c>
      <c r="G225" s="8" t="s">
        <v>177</v>
      </c>
      <c r="H225" s="8" t="s">
        <v>4</v>
      </c>
      <c r="I225" s="8" t="s">
        <v>176</v>
      </c>
      <c r="J225" s="8" t="s">
        <v>365</v>
      </c>
      <c r="K225" s="8" t="s">
        <v>53</v>
      </c>
      <c r="L225" s="9">
        <v>330</v>
      </c>
      <c r="M225" s="11">
        <v>2711.8</v>
      </c>
      <c r="N225" s="10">
        <f t="shared" si="7"/>
        <v>894894.00000000012</v>
      </c>
      <c r="O225" s="8" t="s">
        <v>74</v>
      </c>
      <c r="P225" s="8" t="s">
        <v>1</v>
      </c>
      <c r="Q225" s="9">
        <f>L225</f>
        <v>330</v>
      </c>
    </row>
    <row r="226" spans="2:17" ht="34.5" customHeight="1" x14ac:dyDescent="0.25">
      <c r="B226" s="13">
        <f t="shared" si="8"/>
        <v>219</v>
      </c>
      <c r="C226" s="23">
        <v>45734</v>
      </c>
      <c r="D226" s="8" t="s">
        <v>43</v>
      </c>
      <c r="E226" s="8" t="s">
        <v>612</v>
      </c>
      <c r="F226" s="8" t="s">
        <v>613</v>
      </c>
      <c r="G226" s="8" t="s">
        <v>614</v>
      </c>
      <c r="H226" s="8" t="s">
        <v>382</v>
      </c>
      <c r="I226" s="8" t="s">
        <v>615</v>
      </c>
      <c r="J226" s="8" t="s">
        <v>181</v>
      </c>
      <c r="K226" s="8" t="s">
        <v>95</v>
      </c>
      <c r="L226" s="24">
        <v>500</v>
      </c>
      <c r="M226" s="25">
        <v>120</v>
      </c>
      <c r="N226" s="26">
        <f t="shared" si="7"/>
        <v>60000</v>
      </c>
      <c r="O226" s="8" t="s">
        <v>91</v>
      </c>
      <c r="P226" s="8" t="s">
        <v>1</v>
      </c>
      <c r="Q226" s="24">
        <f>L226/10</f>
        <v>50</v>
      </c>
    </row>
    <row r="227" spans="2:17" ht="34.5" customHeight="1" x14ac:dyDescent="0.25">
      <c r="B227" s="13">
        <f t="shared" si="8"/>
        <v>220</v>
      </c>
      <c r="C227" s="23">
        <v>45734</v>
      </c>
      <c r="D227" s="8" t="s">
        <v>43</v>
      </c>
      <c r="E227" s="8" t="s">
        <v>612</v>
      </c>
      <c r="F227" s="8" t="s">
        <v>613</v>
      </c>
      <c r="G227" s="8" t="s">
        <v>614</v>
      </c>
      <c r="H227" s="8" t="s">
        <v>382</v>
      </c>
      <c r="I227" s="8" t="s">
        <v>615</v>
      </c>
      <c r="J227" s="8" t="s">
        <v>181</v>
      </c>
      <c r="K227" s="8" t="s">
        <v>94</v>
      </c>
      <c r="L227" s="24">
        <v>250</v>
      </c>
      <c r="M227" s="25">
        <v>110</v>
      </c>
      <c r="N227" s="26">
        <f t="shared" si="7"/>
        <v>27500</v>
      </c>
      <c r="O227" s="8" t="s">
        <v>91</v>
      </c>
      <c r="P227" s="8" t="s">
        <v>1</v>
      </c>
      <c r="Q227" s="24">
        <f>L227/5</f>
        <v>50</v>
      </c>
    </row>
    <row r="228" spans="2:17" ht="34.5" customHeight="1" x14ac:dyDescent="0.25">
      <c r="B228" s="13">
        <f t="shared" si="8"/>
        <v>221</v>
      </c>
      <c r="C228" s="23">
        <v>45734</v>
      </c>
      <c r="D228" s="8" t="s">
        <v>43</v>
      </c>
      <c r="E228" s="8" t="s">
        <v>612</v>
      </c>
      <c r="F228" s="8" t="s">
        <v>613</v>
      </c>
      <c r="G228" s="8" t="s">
        <v>614</v>
      </c>
      <c r="H228" s="8" t="s">
        <v>382</v>
      </c>
      <c r="I228" s="8" t="s">
        <v>615</v>
      </c>
      <c r="J228" s="8" t="s">
        <v>181</v>
      </c>
      <c r="K228" s="8" t="s">
        <v>92</v>
      </c>
      <c r="L228" s="24">
        <v>3000</v>
      </c>
      <c r="M228" s="25">
        <v>0.8</v>
      </c>
      <c r="N228" s="26">
        <f t="shared" si="7"/>
        <v>2400</v>
      </c>
      <c r="O228" s="8" t="s">
        <v>91</v>
      </c>
      <c r="P228" s="8" t="s">
        <v>1</v>
      </c>
      <c r="Q228" s="24">
        <f>L228/60</f>
        <v>50</v>
      </c>
    </row>
    <row r="229" spans="2:17" ht="34.5" customHeight="1" x14ac:dyDescent="0.25">
      <c r="B229" s="13">
        <f t="shared" si="8"/>
        <v>222</v>
      </c>
      <c r="C229" s="23">
        <v>45734</v>
      </c>
      <c r="D229" s="8" t="s">
        <v>43</v>
      </c>
      <c r="E229" s="8" t="s">
        <v>612</v>
      </c>
      <c r="F229" s="8" t="s">
        <v>616</v>
      </c>
      <c r="G229" s="8" t="s">
        <v>617</v>
      </c>
      <c r="H229" s="8" t="s">
        <v>382</v>
      </c>
      <c r="I229" s="8" t="s">
        <v>618</v>
      </c>
      <c r="J229" s="8" t="s">
        <v>388</v>
      </c>
      <c r="K229" s="8" t="s">
        <v>95</v>
      </c>
      <c r="L229" s="24">
        <v>500</v>
      </c>
      <c r="M229" s="25">
        <v>120</v>
      </c>
      <c r="N229" s="26">
        <f t="shared" si="7"/>
        <v>60000</v>
      </c>
      <c r="O229" s="8" t="s">
        <v>91</v>
      </c>
      <c r="P229" s="8" t="s">
        <v>1</v>
      </c>
      <c r="Q229" s="24">
        <f>L229/10</f>
        <v>50</v>
      </c>
    </row>
    <row r="230" spans="2:17" ht="34.5" customHeight="1" x14ac:dyDescent="0.25">
      <c r="B230" s="13">
        <f t="shared" si="8"/>
        <v>223</v>
      </c>
      <c r="C230" s="23">
        <v>45734</v>
      </c>
      <c r="D230" s="8" t="s">
        <v>43</v>
      </c>
      <c r="E230" s="8" t="s">
        <v>612</v>
      </c>
      <c r="F230" s="8" t="s">
        <v>616</v>
      </c>
      <c r="G230" s="8" t="s">
        <v>617</v>
      </c>
      <c r="H230" s="8" t="s">
        <v>382</v>
      </c>
      <c r="I230" s="8" t="s">
        <v>618</v>
      </c>
      <c r="J230" s="8" t="s">
        <v>388</v>
      </c>
      <c r="K230" s="8" t="s">
        <v>94</v>
      </c>
      <c r="L230" s="24">
        <v>250</v>
      </c>
      <c r="M230" s="25">
        <v>110</v>
      </c>
      <c r="N230" s="26">
        <f t="shared" si="7"/>
        <v>27500</v>
      </c>
      <c r="O230" s="8" t="s">
        <v>91</v>
      </c>
      <c r="P230" s="8" t="s">
        <v>1</v>
      </c>
      <c r="Q230" s="24">
        <f>L230/5</f>
        <v>50</v>
      </c>
    </row>
    <row r="231" spans="2:17" ht="34.5" customHeight="1" x14ac:dyDescent="0.25">
      <c r="B231" s="13">
        <f t="shared" si="8"/>
        <v>224</v>
      </c>
      <c r="C231" s="23">
        <v>45734</v>
      </c>
      <c r="D231" s="8" t="s">
        <v>43</v>
      </c>
      <c r="E231" s="8" t="s">
        <v>612</v>
      </c>
      <c r="F231" s="8" t="s">
        <v>616</v>
      </c>
      <c r="G231" s="8" t="s">
        <v>617</v>
      </c>
      <c r="H231" s="8" t="s">
        <v>382</v>
      </c>
      <c r="I231" s="8" t="s">
        <v>618</v>
      </c>
      <c r="J231" s="8" t="s">
        <v>388</v>
      </c>
      <c r="K231" s="8" t="s">
        <v>92</v>
      </c>
      <c r="L231" s="24">
        <v>3000</v>
      </c>
      <c r="M231" s="25">
        <v>0.8</v>
      </c>
      <c r="N231" s="26">
        <f t="shared" si="7"/>
        <v>2400</v>
      </c>
      <c r="O231" s="8" t="s">
        <v>91</v>
      </c>
      <c r="P231" s="8" t="s">
        <v>1</v>
      </c>
      <c r="Q231" s="24">
        <f>L231/60</f>
        <v>50</v>
      </c>
    </row>
    <row r="232" spans="2:17" ht="34.5" customHeight="1" x14ac:dyDescent="0.25">
      <c r="B232" s="13">
        <f t="shared" si="8"/>
        <v>225</v>
      </c>
      <c r="C232" s="23">
        <v>45734</v>
      </c>
      <c r="D232" s="8" t="s">
        <v>43</v>
      </c>
      <c r="E232" s="8" t="s">
        <v>612</v>
      </c>
      <c r="F232" s="8" t="s">
        <v>619</v>
      </c>
      <c r="G232" s="8" t="s">
        <v>620</v>
      </c>
      <c r="H232" s="8" t="s">
        <v>382</v>
      </c>
      <c r="I232" s="8" t="s">
        <v>621</v>
      </c>
      <c r="J232" s="8" t="s">
        <v>392</v>
      </c>
      <c r="K232" s="8" t="s">
        <v>95</v>
      </c>
      <c r="L232" s="24">
        <v>500</v>
      </c>
      <c r="M232" s="25">
        <v>120</v>
      </c>
      <c r="N232" s="26">
        <f t="shared" si="7"/>
        <v>60000</v>
      </c>
      <c r="O232" s="8" t="s">
        <v>91</v>
      </c>
      <c r="P232" s="8" t="s">
        <v>1</v>
      </c>
      <c r="Q232" s="24">
        <f>L232/10</f>
        <v>50</v>
      </c>
    </row>
    <row r="233" spans="2:17" ht="34.5" customHeight="1" x14ac:dyDescent="0.25">
      <c r="B233" s="13">
        <f t="shared" si="8"/>
        <v>226</v>
      </c>
      <c r="C233" s="23">
        <v>45734</v>
      </c>
      <c r="D233" s="8" t="s">
        <v>43</v>
      </c>
      <c r="E233" s="8" t="s">
        <v>612</v>
      </c>
      <c r="F233" s="8" t="s">
        <v>619</v>
      </c>
      <c r="G233" s="8" t="s">
        <v>620</v>
      </c>
      <c r="H233" s="8" t="s">
        <v>382</v>
      </c>
      <c r="I233" s="8" t="s">
        <v>621</v>
      </c>
      <c r="J233" s="8" t="s">
        <v>392</v>
      </c>
      <c r="K233" s="8" t="s">
        <v>94</v>
      </c>
      <c r="L233" s="24">
        <v>250</v>
      </c>
      <c r="M233" s="25">
        <v>110</v>
      </c>
      <c r="N233" s="26">
        <f t="shared" si="7"/>
        <v>27500</v>
      </c>
      <c r="O233" s="8" t="s">
        <v>91</v>
      </c>
      <c r="P233" s="8" t="s">
        <v>1</v>
      </c>
      <c r="Q233" s="24">
        <f>L233/5</f>
        <v>50</v>
      </c>
    </row>
    <row r="234" spans="2:17" ht="34.5" customHeight="1" x14ac:dyDescent="0.25">
      <c r="B234" s="13">
        <f t="shared" si="8"/>
        <v>227</v>
      </c>
      <c r="C234" s="23">
        <v>45734</v>
      </c>
      <c r="D234" s="8" t="s">
        <v>43</v>
      </c>
      <c r="E234" s="8" t="s">
        <v>612</v>
      </c>
      <c r="F234" s="8" t="s">
        <v>619</v>
      </c>
      <c r="G234" s="8" t="s">
        <v>620</v>
      </c>
      <c r="H234" s="8" t="s">
        <v>382</v>
      </c>
      <c r="I234" s="8" t="s">
        <v>621</v>
      </c>
      <c r="J234" s="8" t="s">
        <v>392</v>
      </c>
      <c r="K234" s="8" t="s">
        <v>92</v>
      </c>
      <c r="L234" s="24">
        <v>3000</v>
      </c>
      <c r="M234" s="25">
        <v>0.8</v>
      </c>
      <c r="N234" s="26">
        <f t="shared" si="7"/>
        <v>2400</v>
      </c>
      <c r="O234" s="8" t="s">
        <v>91</v>
      </c>
      <c r="P234" s="8" t="s">
        <v>1</v>
      </c>
      <c r="Q234" s="24">
        <f>L234/60</f>
        <v>50</v>
      </c>
    </row>
    <row r="235" spans="2:17" ht="34.5" customHeight="1" x14ac:dyDescent="0.25">
      <c r="B235" s="13">
        <f t="shared" si="8"/>
        <v>228</v>
      </c>
      <c r="C235" s="23">
        <v>45734</v>
      </c>
      <c r="D235" s="8" t="s">
        <v>43</v>
      </c>
      <c r="E235" s="8" t="s">
        <v>612</v>
      </c>
      <c r="F235" s="8" t="s">
        <v>622</v>
      </c>
      <c r="G235" s="8" t="s">
        <v>623</v>
      </c>
      <c r="H235" s="8" t="s">
        <v>501</v>
      </c>
      <c r="I235" s="8" t="s">
        <v>624</v>
      </c>
      <c r="J235" s="8" t="s">
        <v>396</v>
      </c>
      <c r="K235" s="8" t="s">
        <v>95</v>
      </c>
      <c r="L235" s="24">
        <v>500</v>
      </c>
      <c r="M235" s="25">
        <v>120</v>
      </c>
      <c r="N235" s="26">
        <f t="shared" si="7"/>
        <v>60000</v>
      </c>
      <c r="O235" s="8" t="s">
        <v>91</v>
      </c>
      <c r="P235" s="8" t="s">
        <v>1</v>
      </c>
      <c r="Q235" s="24">
        <f>L235/10</f>
        <v>50</v>
      </c>
    </row>
    <row r="236" spans="2:17" ht="34.5" customHeight="1" x14ac:dyDescent="0.25">
      <c r="B236" s="13">
        <f t="shared" si="8"/>
        <v>229</v>
      </c>
      <c r="C236" s="23">
        <v>45734</v>
      </c>
      <c r="D236" s="8" t="s">
        <v>43</v>
      </c>
      <c r="E236" s="8" t="s">
        <v>612</v>
      </c>
      <c r="F236" s="8" t="s">
        <v>622</v>
      </c>
      <c r="G236" s="8" t="s">
        <v>623</v>
      </c>
      <c r="H236" s="8" t="s">
        <v>501</v>
      </c>
      <c r="I236" s="8" t="s">
        <v>624</v>
      </c>
      <c r="J236" s="8" t="s">
        <v>396</v>
      </c>
      <c r="K236" s="8" t="s">
        <v>94</v>
      </c>
      <c r="L236" s="24">
        <v>250</v>
      </c>
      <c r="M236" s="25">
        <v>110</v>
      </c>
      <c r="N236" s="26">
        <f t="shared" si="7"/>
        <v>27500</v>
      </c>
      <c r="O236" s="8" t="s">
        <v>91</v>
      </c>
      <c r="P236" s="8" t="s">
        <v>1</v>
      </c>
      <c r="Q236" s="24">
        <f>L236/5</f>
        <v>50</v>
      </c>
    </row>
    <row r="237" spans="2:17" ht="34.5" customHeight="1" x14ac:dyDescent="0.25">
      <c r="B237" s="13">
        <f t="shared" si="8"/>
        <v>230</v>
      </c>
      <c r="C237" s="23">
        <v>45734</v>
      </c>
      <c r="D237" s="8" t="s">
        <v>43</v>
      </c>
      <c r="E237" s="8" t="s">
        <v>612</v>
      </c>
      <c r="F237" s="8" t="s">
        <v>622</v>
      </c>
      <c r="G237" s="8" t="s">
        <v>623</v>
      </c>
      <c r="H237" s="8" t="s">
        <v>501</v>
      </c>
      <c r="I237" s="8" t="s">
        <v>624</v>
      </c>
      <c r="J237" s="8" t="s">
        <v>396</v>
      </c>
      <c r="K237" s="8" t="s">
        <v>92</v>
      </c>
      <c r="L237" s="24">
        <v>3000</v>
      </c>
      <c r="M237" s="25">
        <v>0.8</v>
      </c>
      <c r="N237" s="26">
        <f t="shared" si="7"/>
        <v>2400</v>
      </c>
      <c r="O237" s="8" t="s">
        <v>91</v>
      </c>
      <c r="P237" s="8" t="s">
        <v>1</v>
      </c>
      <c r="Q237" s="24">
        <f>L237/60</f>
        <v>50</v>
      </c>
    </row>
    <row r="238" spans="2:17" ht="34.5" x14ac:dyDescent="0.25">
      <c r="B238" s="13">
        <f t="shared" si="8"/>
        <v>231</v>
      </c>
      <c r="C238" s="23">
        <v>45733</v>
      </c>
      <c r="D238" s="8" t="s">
        <v>25</v>
      </c>
      <c r="E238" s="8" t="s">
        <v>190</v>
      </c>
      <c r="F238" s="8" t="s">
        <v>625</v>
      </c>
      <c r="G238" s="8" t="s">
        <v>626</v>
      </c>
      <c r="H238" s="8" t="s">
        <v>627</v>
      </c>
      <c r="I238" s="8" t="s">
        <v>628</v>
      </c>
      <c r="J238" s="8" t="s">
        <v>250</v>
      </c>
      <c r="K238" s="8" t="s">
        <v>60</v>
      </c>
      <c r="L238" s="24">
        <v>25000</v>
      </c>
      <c r="M238" s="25">
        <v>4.7</v>
      </c>
      <c r="N238" s="26">
        <f t="shared" si="7"/>
        <v>117500</v>
      </c>
      <c r="O238" s="8" t="s">
        <v>358</v>
      </c>
      <c r="P238" s="8" t="s">
        <v>0</v>
      </c>
      <c r="Q238" s="24">
        <f>+L238/300</f>
        <v>83.333333333333329</v>
      </c>
    </row>
    <row r="239" spans="2:17" ht="34.5" x14ac:dyDescent="0.25">
      <c r="B239" s="13">
        <f t="shared" si="8"/>
        <v>232</v>
      </c>
      <c r="C239" s="23">
        <v>45734</v>
      </c>
      <c r="D239" s="8" t="s">
        <v>25</v>
      </c>
      <c r="E239" s="8" t="s">
        <v>190</v>
      </c>
      <c r="F239" s="8" t="s">
        <v>629</v>
      </c>
      <c r="G239" s="8" t="s">
        <v>630</v>
      </c>
      <c r="H239" s="8" t="s">
        <v>196</v>
      </c>
      <c r="I239" s="8" t="s">
        <v>631</v>
      </c>
      <c r="J239" s="8" t="s">
        <v>254</v>
      </c>
      <c r="K239" s="8" t="s">
        <v>60</v>
      </c>
      <c r="L239" s="24">
        <v>25000</v>
      </c>
      <c r="M239" s="25">
        <v>4.7</v>
      </c>
      <c r="N239" s="26">
        <f t="shared" si="7"/>
        <v>117500</v>
      </c>
      <c r="O239" s="8" t="s">
        <v>358</v>
      </c>
      <c r="P239" s="8" t="s">
        <v>0</v>
      </c>
      <c r="Q239" s="24">
        <f>+L239/300</f>
        <v>83.333333333333329</v>
      </c>
    </row>
    <row r="240" spans="2:17" x14ac:dyDescent="0.25">
      <c r="B240" s="13">
        <f t="shared" si="8"/>
        <v>233</v>
      </c>
      <c r="C240" s="23">
        <v>45734</v>
      </c>
      <c r="D240" s="8" t="s">
        <v>25</v>
      </c>
      <c r="E240" s="8" t="s">
        <v>190</v>
      </c>
      <c r="F240" s="8" t="s">
        <v>194</v>
      </c>
      <c r="G240" s="8" t="s">
        <v>632</v>
      </c>
      <c r="H240" s="8" t="s">
        <v>196</v>
      </c>
      <c r="I240" s="8" t="s">
        <v>633</v>
      </c>
      <c r="J240" s="8" t="s">
        <v>258</v>
      </c>
      <c r="K240" s="8" t="s">
        <v>60</v>
      </c>
      <c r="L240" s="24">
        <v>25000</v>
      </c>
      <c r="M240" s="25">
        <v>4.7</v>
      </c>
      <c r="N240" s="26">
        <f t="shared" si="7"/>
        <v>117500</v>
      </c>
      <c r="O240" s="8" t="s">
        <v>358</v>
      </c>
      <c r="P240" s="8" t="s">
        <v>0</v>
      </c>
      <c r="Q240" s="24">
        <f>+L240/300</f>
        <v>83.333333333333329</v>
      </c>
    </row>
    <row r="241" spans="1:17" x14ac:dyDescent="0.25">
      <c r="B241" s="13">
        <f t="shared" si="8"/>
        <v>234</v>
      </c>
      <c r="C241" s="23">
        <v>45734</v>
      </c>
      <c r="D241" s="8" t="s">
        <v>25</v>
      </c>
      <c r="E241" s="8" t="s">
        <v>190</v>
      </c>
      <c r="F241" s="8" t="s">
        <v>634</v>
      </c>
      <c r="G241" s="8" t="s">
        <v>635</v>
      </c>
      <c r="H241" s="8" t="s">
        <v>636</v>
      </c>
      <c r="I241" s="8" t="s">
        <v>637</v>
      </c>
      <c r="J241" s="8" t="s">
        <v>352</v>
      </c>
      <c r="K241" s="8" t="s">
        <v>60</v>
      </c>
      <c r="L241" s="24">
        <v>25000</v>
      </c>
      <c r="M241" s="25">
        <v>4.7</v>
      </c>
      <c r="N241" s="26">
        <f t="shared" si="7"/>
        <v>117500</v>
      </c>
      <c r="O241" s="8" t="s">
        <v>358</v>
      </c>
      <c r="P241" s="8" t="s">
        <v>0</v>
      </c>
      <c r="Q241" s="24">
        <f>+L241/300</f>
        <v>83.333333333333329</v>
      </c>
    </row>
    <row r="242" spans="1:17" x14ac:dyDescent="0.25">
      <c r="B242" s="13">
        <f t="shared" si="8"/>
        <v>235</v>
      </c>
      <c r="C242" s="23">
        <v>45734</v>
      </c>
      <c r="D242" s="8" t="s">
        <v>25</v>
      </c>
      <c r="E242" s="8" t="s">
        <v>190</v>
      </c>
      <c r="F242" s="8" t="s">
        <v>634</v>
      </c>
      <c r="G242" s="8" t="s">
        <v>638</v>
      </c>
      <c r="H242" s="8" t="s">
        <v>627</v>
      </c>
      <c r="I242" s="8" t="s">
        <v>639</v>
      </c>
      <c r="J242" s="8" t="s">
        <v>361</v>
      </c>
      <c r="K242" s="8" t="s">
        <v>60</v>
      </c>
      <c r="L242" s="24">
        <v>25000</v>
      </c>
      <c r="M242" s="25">
        <v>4.7</v>
      </c>
      <c r="N242" s="26">
        <f t="shared" si="7"/>
        <v>117500</v>
      </c>
      <c r="O242" s="8" t="s">
        <v>358</v>
      </c>
      <c r="P242" s="8" t="s">
        <v>0</v>
      </c>
      <c r="Q242" s="24">
        <f>+L242/300</f>
        <v>83.333333333333329</v>
      </c>
    </row>
    <row r="243" spans="1:17" ht="34.5" x14ac:dyDescent="0.25">
      <c r="A243" s="2"/>
      <c r="B243" s="13">
        <f t="shared" si="8"/>
        <v>236</v>
      </c>
      <c r="C243" s="23">
        <v>45734</v>
      </c>
      <c r="D243" s="8" t="s">
        <v>86</v>
      </c>
      <c r="E243" s="8" t="s">
        <v>86</v>
      </c>
      <c r="F243" s="8" t="s">
        <v>209</v>
      </c>
      <c r="G243" s="8" t="s">
        <v>640</v>
      </c>
      <c r="H243" s="8" t="s">
        <v>4</v>
      </c>
      <c r="I243" s="8" t="s">
        <v>641</v>
      </c>
      <c r="J243" s="8" t="s">
        <v>364</v>
      </c>
      <c r="K243" s="8" t="s">
        <v>137</v>
      </c>
      <c r="L243" s="9">
        <v>25</v>
      </c>
      <c r="M243" s="11">
        <v>5325</v>
      </c>
      <c r="N243" s="10">
        <f t="shared" si="7"/>
        <v>133125</v>
      </c>
      <c r="O243" s="8" t="s">
        <v>135</v>
      </c>
      <c r="P243" s="8" t="s">
        <v>0</v>
      </c>
      <c r="Q243" s="9">
        <f t="shared" ref="Q243:Q248" si="9">L243</f>
        <v>25</v>
      </c>
    </row>
    <row r="244" spans="1:17" x14ac:dyDescent="0.25">
      <c r="A244" s="27"/>
      <c r="B244" s="13">
        <f t="shared" si="8"/>
        <v>237</v>
      </c>
      <c r="C244" s="23">
        <v>45734</v>
      </c>
      <c r="D244" s="8" t="s">
        <v>86</v>
      </c>
      <c r="E244" s="8" t="s">
        <v>86</v>
      </c>
      <c r="F244" s="8" t="s">
        <v>209</v>
      </c>
      <c r="G244" s="8" t="s">
        <v>640</v>
      </c>
      <c r="H244" s="8" t="s">
        <v>4</v>
      </c>
      <c r="I244" s="8" t="s">
        <v>641</v>
      </c>
      <c r="J244" s="8" t="s">
        <v>364</v>
      </c>
      <c r="K244" s="8" t="s">
        <v>136</v>
      </c>
      <c r="L244" s="9">
        <v>1</v>
      </c>
      <c r="M244" s="11">
        <v>3579</v>
      </c>
      <c r="N244" s="10">
        <f t="shared" si="7"/>
        <v>3579</v>
      </c>
      <c r="O244" s="8" t="s">
        <v>135</v>
      </c>
      <c r="P244" s="8" t="s">
        <v>0</v>
      </c>
      <c r="Q244" s="9">
        <f t="shared" si="9"/>
        <v>1</v>
      </c>
    </row>
    <row r="245" spans="1:17" x14ac:dyDescent="0.25">
      <c r="A245" s="27"/>
      <c r="B245" s="13">
        <f t="shared" si="8"/>
        <v>238</v>
      </c>
      <c r="C245" s="23">
        <v>45734</v>
      </c>
      <c r="D245" s="8" t="s">
        <v>86</v>
      </c>
      <c r="E245" s="8" t="s">
        <v>86</v>
      </c>
      <c r="F245" s="8" t="s">
        <v>209</v>
      </c>
      <c r="G245" s="8" t="s">
        <v>640</v>
      </c>
      <c r="H245" s="8" t="s">
        <v>4</v>
      </c>
      <c r="I245" s="8" t="s">
        <v>641</v>
      </c>
      <c r="J245" s="8" t="s">
        <v>364</v>
      </c>
      <c r="K245" s="8" t="s">
        <v>132</v>
      </c>
      <c r="L245" s="9">
        <v>13</v>
      </c>
      <c r="M245" s="11">
        <v>1500</v>
      </c>
      <c r="N245" s="10">
        <f t="shared" si="7"/>
        <v>19500</v>
      </c>
      <c r="O245" s="8" t="s">
        <v>131</v>
      </c>
      <c r="P245" s="8" t="s">
        <v>0</v>
      </c>
      <c r="Q245" s="9">
        <f t="shared" si="9"/>
        <v>13</v>
      </c>
    </row>
    <row r="246" spans="1:17" ht="34.5" x14ac:dyDescent="0.25">
      <c r="A246" s="2"/>
      <c r="B246" s="13">
        <f t="shared" si="8"/>
        <v>239</v>
      </c>
      <c r="C246" s="23">
        <v>45734</v>
      </c>
      <c r="D246" s="8" t="s">
        <v>86</v>
      </c>
      <c r="E246" s="8" t="s">
        <v>18</v>
      </c>
      <c r="F246" s="8" t="s">
        <v>209</v>
      </c>
      <c r="G246" s="8" t="s">
        <v>642</v>
      </c>
      <c r="H246" s="8" t="s">
        <v>4</v>
      </c>
      <c r="I246" s="8" t="s">
        <v>643</v>
      </c>
      <c r="J246" s="8" t="s">
        <v>365</v>
      </c>
      <c r="K246" s="8" t="s">
        <v>137</v>
      </c>
      <c r="L246" s="9">
        <v>25</v>
      </c>
      <c r="M246" s="11">
        <v>5325</v>
      </c>
      <c r="N246" s="10">
        <f t="shared" si="7"/>
        <v>133125</v>
      </c>
      <c r="O246" s="8" t="s">
        <v>135</v>
      </c>
      <c r="P246" s="8" t="s">
        <v>0</v>
      </c>
      <c r="Q246" s="9">
        <f t="shared" si="9"/>
        <v>25</v>
      </c>
    </row>
    <row r="247" spans="1:17" x14ac:dyDescent="0.25">
      <c r="A247" s="27"/>
      <c r="B247" s="13">
        <f t="shared" si="8"/>
        <v>240</v>
      </c>
      <c r="C247" s="23">
        <v>45734</v>
      </c>
      <c r="D247" s="8" t="s">
        <v>86</v>
      </c>
      <c r="E247" s="8" t="s">
        <v>18</v>
      </c>
      <c r="F247" s="8" t="s">
        <v>209</v>
      </c>
      <c r="G247" s="8" t="s">
        <v>642</v>
      </c>
      <c r="H247" s="8" t="s">
        <v>4</v>
      </c>
      <c r="I247" s="8" t="s">
        <v>643</v>
      </c>
      <c r="J247" s="8" t="s">
        <v>365</v>
      </c>
      <c r="K247" s="8" t="s">
        <v>136</v>
      </c>
      <c r="L247" s="9">
        <v>1</v>
      </c>
      <c r="M247" s="11">
        <v>3579</v>
      </c>
      <c r="N247" s="10">
        <f t="shared" si="7"/>
        <v>3579</v>
      </c>
      <c r="O247" s="8" t="s">
        <v>135</v>
      </c>
      <c r="P247" s="8" t="s">
        <v>0</v>
      </c>
      <c r="Q247" s="9">
        <f t="shared" si="9"/>
        <v>1</v>
      </c>
    </row>
    <row r="248" spans="1:17" x14ac:dyDescent="0.25">
      <c r="A248" s="27"/>
      <c r="B248" s="13">
        <f t="shared" si="8"/>
        <v>241</v>
      </c>
      <c r="C248" s="23">
        <v>45734</v>
      </c>
      <c r="D248" s="8" t="s">
        <v>86</v>
      </c>
      <c r="E248" s="8" t="s">
        <v>18</v>
      </c>
      <c r="F248" s="8" t="s">
        <v>209</v>
      </c>
      <c r="G248" s="8" t="s">
        <v>642</v>
      </c>
      <c r="H248" s="8" t="s">
        <v>4</v>
      </c>
      <c r="I248" s="8" t="s">
        <v>643</v>
      </c>
      <c r="J248" s="8" t="s">
        <v>365</v>
      </c>
      <c r="K248" s="8" t="s">
        <v>132</v>
      </c>
      <c r="L248" s="9">
        <v>13</v>
      </c>
      <c r="M248" s="11">
        <v>1500</v>
      </c>
      <c r="N248" s="10">
        <f t="shared" si="7"/>
        <v>19500</v>
      </c>
      <c r="O248" s="8" t="s">
        <v>131</v>
      </c>
      <c r="P248" s="8" t="s">
        <v>0</v>
      </c>
      <c r="Q248" s="9">
        <f t="shared" si="9"/>
        <v>13</v>
      </c>
    </row>
    <row r="249" spans="1:17" ht="34.5" customHeight="1" x14ac:dyDescent="0.25">
      <c r="B249" s="13">
        <f t="shared" si="8"/>
        <v>242</v>
      </c>
      <c r="C249" s="23">
        <v>45736</v>
      </c>
      <c r="D249" s="8" t="s">
        <v>22</v>
      </c>
      <c r="E249" s="8" t="s">
        <v>644</v>
      </c>
      <c r="F249" s="8" t="s">
        <v>645</v>
      </c>
      <c r="G249" s="8" t="s">
        <v>646</v>
      </c>
      <c r="H249" s="8" t="s">
        <v>30</v>
      </c>
      <c r="I249" s="8" t="s">
        <v>647</v>
      </c>
      <c r="J249" s="8" t="s">
        <v>648</v>
      </c>
      <c r="K249" s="8" t="s">
        <v>75</v>
      </c>
      <c r="L249" s="24">
        <v>315</v>
      </c>
      <c r="M249" s="25">
        <v>0</v>
      </c>
      <c r="N249" s="26">
        <f t="shared" si="7"/>
        <v>0</v>
      </c>
      <c r="O249" s="8" t="s">
        <v>123</v>
      </c>
      <c r="P249" s="8" t="s">
        <v>6</v>
      </c>
      <c r="Q249" s="24">
        <f t="shared" ref="Q249:Q254" si="10">L249/2</f>
        <v>157.5</v>
      </c>
    </row>
    <row r="250" spans="1:17" ht="34.5" customHeight="1" x14ac:dyDescent="0.25">
      <c r="B250" s="13">
        <f t="shared" si="8"/>
        <v>243</v>
      </c>
      <c r="C250" s="23">
        <v>45736</v>
      </c>
      <c r="D250" s="8" t="s">
        <v>22</v>
      </c>
      <c r="E250" s="8" t="s">
        <v>649</v>
      </c>
      <c r="F250" s="8" t="s">
        <v>650</v>
      </c>
      <c r="G250" s="8" t="s">
        <v>651</v>
      </c>
      <c r="H250" s="8" t="s">
        <v>652</v>
      </c>
      <c r="I250" s="8" t="s">
        <v>653</v>
      </c>
      <c r="J250" s="8" t="s">
        <v>654</v>
      </c>
      <c r="K250" s="8" t="s">
        <v>75</v>
      </c>
      <c r="L250" s="24">
        <v>252</v>
      </c>
      <c r="M250" s="25">
        <v>0</v>
      </c>
      <c r="N250" s="26">
        <f t="shared" si="7"/>
        <v>0</v>
      </c>
      <c r="O250" s="8" t="s">
        <v>123</v>
      </c>
      <c r="P250" s="8" t="s">
        <v>6</v>
      </c>
      <c r="Q250" s="24">
        <f t="shared" si="10"/>
        <v>126</v>
      </c>
    </row>
    <row r="251" spans="1:17" ht="34.5" x14ac:dyDescent="0.25">
      <c r="B251" s="13">
        <f t="shared" si="8"/>
        <v>244</v>
      </c>
      <c r="C251" s="23">
        <v>45736</v>
      </c>
      <c r="D251" s="8" t="s">
        <v>22</v>
      </c>
      <c r="E251" s="8" t="s">
        <v>655</v>
      </c>
      <c r="F251" s="8" t="s">
        <v>655</v>
      </c>
      <c r="G251" s="8" t="s">
        <v>656</v>
      </c>
      <c r="H251" s="8" t="s">
        <v>657</v>
      </c>
      <c r="I251" s="8" t="s">
        <v>658</v>
      </c>
      <c r="J251" s="8" t="s">
        <v>659</v>
      </c>
      <c r="K251" s="8" t="s">
        <v>75</v>
      </c>
      <c r="L251" s="24">
        <v>500</v>
      </c>
      <c r="M251" s="25">
        <v>0</v>
      </c>
      <c r="N251" s="26">
        <f t="shared" si="7"/>
        <v>0</v>
      </c>
      <c r="O251" s="8" t="s">
        <v>123</v>
      </c>
      <c r="P251" s="8" t="s">
        <v>6</v>
      </c>
      <c r="Q251" s="24">
        <f t="shared" si="10"/>
        <v>250</v>
      </c>
    </row>
    <row r="252" spans="1:17" ht="34.5" customHeight="1" x14ac:dyDescent="0.25">
      <c r="B252" s="13">
        <f t="shared" si="8"/>
        <v>245</v>
      </c>
      <c r="C252" s="23">
        <v>45737</v>
      </c>
      <c r="D252" s="8" t="s">
        <v>22</v>
      </c>
      <c r="E252" s="8" t="s">
        <v>22</v>
      </c>
      <c r="F252" s="8" t="s">
        <v>660</v>
      </c>
      <c r="G252" s="8" t="s">
        <v>661</v>
      </c>
      <c r="H252" s="8" t="s">
        <v>30</v>
      </c>
      <c r="I252" s="8" t="s">
        <v>662</v>
      </c>
      <c r="J252" s="8" t="s">
        <v>663</v>
      </c>
      <c r="K252" s="8" t="s">
        <v>75</v>
      </c>
      <c r="L252" s="24">
        <v>433</v>
      </c>
      <c r="M252" s="25">
        <v>0</v>
      </c>
      <c r="N252" s="26">
        <f t="shared" si="7"/>
        <v>0</v>
      </c>
      <c r="O252" s="8" t="s">
        <v>123</v>
      </c>
      <c r="P252" s="8" t="s">
        <v>6</v>
      </c>
      <c r="Q252" s="24">
        <f t="shared" si="10"/>
        <v>216.5</v>
      </c>
    </row>
    <row r="253" spans="1:17" ht="34.5" customHeight="1" x14ac:dyDescent="0.25">
      <c r="B253" s="13">
        <f t="shared" si="8"/>
        <v>246</v>
      </c>
      <c r="C253" s="23">
        <v>45737</v>
      </c>
      <c r="D253" s="8" t="s">
        <v>17</v>
      </c>
      <c r="E253" s="8" t="s">
        <v>191</v>
      </c>
      <c r="F253" s="8" t="s">
        <v>191</v>
      </c>
      <c r="G253" s="8" t="s">
        <v>664</v>
      </c>
      <c r="H253" s="8" t="s">
        <v>4</v>
      </c>
      <c r="I253" s="8" t="s">
        <v>665</v>
      </c>
      <c r="J253" s="8" t="s">
        <v>666</v>
      </c>
      <c r="K253" s="8" t="s">
        <v>75</v>
      </c>
      <c r="L253" s="24">
        <v>900</v>
      </c>
      <c r="M253" s="25">
        <v>0</v>
      </c>
      <c r="N253" s="26">
        <f t="shared" si="7"/>
        <v>0</v>
      </c>
      <c r="O253" s="8" t="s">
        <v>123</v>
      </c>
      <c r="P253" s="8" t="s">
        <v>6</v>
      </c>
      <c r="Q253" s="24">
        <f t="shared" si="10"/>
        <v>450</v>
      </c>
    </row>
    <row r="254" spans="1:17" ht="34.5" x14ac:dyDescent="0.25">
      <c r="B254" s="13">
        <f t="shared" si="8"/>
        <v>247</v>
      </c>
      <c r="C254" s="23">
        <v>45740</v>
      </c>
      <c r="D254" s="8" t="s">
        <v>43</v>
      </c>
      <c r="E254" s="8" t="s">
        <v>612</v>
      </c>
      <c r="F254" s="8" t="s">
        <v>667</v>
      </c>
      <c r="G254" s="8" t="s">
        <v>668</v>
      </c>
      <c r="H254" s="8" t="s">
        <v>30</v>
      </c>
      <c r="I254" s="8" t="s">
        <v>669</v>
      </c>
      <c r="J254" s="8" t="s">
        <v>670</v>
      </c>
      <c r="K254" s="8" t="s">
        <v>75</v>
      </c>
      <c r="L254" s="24">
        <v>900</v>
      </c>
      <c r="M254" s="25">
        <v>0</v>
      </c>
      <c r="N254" s="26">
        <f t="shared" si="7"/>
        <v>0</v>
      </c>
      <c r="O254" s="8" t="s">
        <v>123</v>
      </c>
      <c r="P254" s="8" t="s">
        <v>6</v>
      </c>
      <c r="Q254" s="24">
        <f t="shared" si="10"/>
        <v>450</v>
      </c>
    </row>
    <row r="255" spans="1:17" x14ac:dyDescent="0.25">
      <c r="A255" s="27"/>
      <c r="B255" s="13">
        <f t="shared" si="8"/>
        <v>248</v>
      </c>
      <c r="C255" s="23">
        <v>45740</v>
      </c>
      <c r="D255" s="8" t="s">
        <v>17</v>
      </c>
      <c r="E255" s="8" t="s">
        <v>195</v>
      </c>
      <c r="F255" s="8" t="s">
        <v>195</v>
      </c>
      <c r="G255" s="8" t="s">
        <v>671</v>
      </c>
      <c r="H255" s="8" t="s">
        <v>4</v>
      </c>
      <c r="I255" s="8" t="s">
        <v>672</v>
      </c>
      <c r="J255" s="8" t="s">
        <v>673</v>
      </c>
      <c r="K255" s="8" t="s">
        <v>197</v>
      </c>
      <c r="L255" s="24">
        <v>300</v>
      </c>
      <c r="M255" s="25">
        <v>200.58</v>
      </c>
      <c r="N255" s="26">
        <f t="shared" si="7"/>
        <v>60174.000000000007</v>
      </c>
      <c r="O255" s="8" t="s">
        <v>362</v>
      </c>
      <c r="P255" s="8" t="s">
        <v>6</v>
      </c>
      <c r="Q255" s="24">
        <f>L255</f>
        <v>300</v>
      </c>
    </row>
    <row r="256" spans="1:17" x14ac:dyDescent="0.25">
      <c r="B256" s="13">
        <f t="shared" si="8"/>
        <v>249</v>
      </c>
      <c r="C256" s="23">
        <v>45740</v>
      </c>
      <c r="D256" s="8" t="s">
        <v>16</v>
      </c>
      <c r="E256" s="8" t="s">
        <v>61</v>
      </c>
      <c r="F256" s="8" t="s">
        <v>175</v>
      </c>
      <c r="G256" s="8" t="s">
        <v>174</v>
      </c>
      <c r="H256" s="8" t="s">
        <v>19</v>
      </c>
      <c r="I256" s="8" t="s">
        <v>173</v>
      </c>
      <c r="J256" s="8" t="s">
        <v>674</v>
      </c>
      <c r="K256" s="8" t="s">
        <v>75</v>
      </c>
      <c r="L256" s="24">
        <v>165</v>
      </c>
      <c r="M256" s="25">
        <v>0</v>
      </c>
      <c r="N256" s="26">
        <f t="shared" si="7"/>
        <v>0</v>
      </c>
      <c r="O256" s="8" t="s">
        <v>123</v>
      </c>
      <c r="P256" s="8" t="s">
        <v>6</v>
      </c>
      <c r="Q256" s="24">
        <f t="shared" ref="Q256:Q300" si="11">L256/2</f>
        <v>82.5</v>
      </c>
    </row>
    <row r="257" spans="2:17" x14ac:dyDescent="0.25">
      <c r="B257" s="13">
        <f t="shared" si="8"/>
        <v>250</v>
      </c>
      <c r="C257" s="23">
        <v>45740</v>
      </c>
      <c r="D257" s="8" t="s">
        <v>16</v>
      </c>
      <c r="E257" s="8" t="s">
        <v>61</v>
      </c>
      <c r="F257" s="8" t="s">
        <v>172</v>
      </c>
      <c r="G257" s="8" t="s">
        <v>171</v>
      </c>
      <c r="H257" s="8" t="s">
        <v>21</v>
      </c>
      <c r="I257" s="8" t="s">
        <v>170</v>
      </c>
      <c r="J257" s="8" t="s">
        <v>675</v>
      </c>
      <c r="K257" s="8" t="s">
        <v>75</v>
      </c>
      <c r="L257" s="24">
        <v>112</v>
      </c>
      <c r="M257" s="25">
        <v>0</v>
      </c>
      <c r="N257" s="26">
        <f t="shared" si="7"/>
        <v>0</v>
      </c>
      <c r="O257" s="8" t="s">
        <v>123</v>
      </c>
      <c r="P257" s="8" t="s">
        <v>6</v>
      </c>
      <c r="Q257" s="24">
        <f t="shared" si="11"/>
        <v>56</v>
      </c>
    </row>
    <row r="258" spans="2:17" x14ac:dyDescent="0.25">
      <c r="B258" s="13">
        <f t="shared" si="8"/>
        <v>251</v>
      </c>
      <c r="C258" s="23">
        <v>45740</v>
      </c>
      <c r="D258" s="8" t="s">
        <v>16</v>
      </c>
      <c r="E258" s="8" t="s">
        <v>61</v>
      </c>
      <c r="F258" s="8" t="s">
        <v>62</v>
      </c>
      <c r="G258" s="8" t="s">
        <v>169</v>
      </c>
      <c r="H258" s="8" t="s">
        <v>19</v>
      </c>
      <c r="I258" s="8" t="s">
        <v>168</v>
      </c>
      <c r="J258" s="8" t="s">
        <v>676</v>
      </c>
      <c r="K258" s="8" t="s">
        <v>75</v>
      </c>
      <c r="L258" s="24">
        <v>108</v>
      </c>
      <c r="M258" s="25">
        <v>0</v>
      </c>
      <c r="N258" s="26">
        <f t="shared" si="7"/>
        <v>0</v>
      </c>
      <c r="O258" s="8" t="s">
        <v>123</v>
      </c>
      <c r="P258" s="8" t="s">
        <v>6</v>
      </c>
      <c r="Q258" s="24">
        <f t="shared" si="11"/>
        <v>54</v>
      </c>
    </row>
    <row r="259" spans="2:17" x14ac:dyDescent="0.25">
      <c r="B259" s="13">
        <f t="shared" si="8"/>
        <v>252</v>
      </c>
      <c r="C259" s="23">
        <v>45740</v>
      </c>
      <c r="D259" s="8" t="s">
        <v>16</v>
      </c>
      <c r="E259" s="8" t="s">
        <v>61</v>
      </c>
      <c r="F259" s="8" t="s">
        <v>167</v>
      </c>
      <c r="G259" s="8" t="s">
        <v>166</v>
      </c>
      <c r="H259" s="8" t="s">
        <v>19</v>
      </c>
      <c r="I259" s="8" t="s">
        <v>165</v>
      </c>
      <c r="J259" s="8" t="s">
        <v>677</v>
      </c>
      <c r="K259" s="8" t="s">
        <v>75</v>
      </c>
      <c r="L259" s="24">
        <v>62</v>
      </c>
      <c r="M259" s="25">
        <v>0</v>
      </c>
      <c r="N259" s="26">
        <f t="shared" si="7"/>
        <v>0</v>
      </c>
      <c r="O259" s="8" t="s">
        <v>123</v>
      </c>
      <c r="P259" s="8" t="s">
        <v>6</v>
      </c>
      <c r="Q259" s="24">
        <f t="shared" si="11"/>
        <v>31</v>
      </c>
    </row>
    <row r="260" spans="2:17" x14ac:dyDescent="0.25">
      <c r="B260" s="13">
        <f t="shared" si="8"/>
        <v>253</v>
      </c>
      <c r="C260" s="23">
        <v>45740</v>
      </c>
      <c r="D260" s="8" t="s">
        <v>16</v>
      </c>
      <c r="E260" s="8" t="s">
        <v>61</v>
      </c>
      <c r="F260" s="8" t="s">
        <v>164</v>
      </c>
      <c r="G260" s="8" t="s">
        <v>163</v>
      </c>
      <c r="H260" s="8" t="s">
        <v>19</v>
      </c>
      <c r="I260" s="8" t="s">
        <v>162</v>
      </c>
      <c r="J260" s="8" t="s">
        <v>678</v>
      </c>
      <c r="K260" s="8" t="s">
        <v>75</v>
      </c>
      <c r="L260" s="24">
        <v>25</v>
      </c>
      <c r="M260" s="25">
        <v>0</v>
      </c>
      <c r="N260" s="26">
        <f t="shared" si="7"/>
        <v>0</v>
      </c>
      <c r="O260" s="8" t="s">
        <v>123</v>
      </c>
      <c r="P260" s="8" t="s">
        <v>6</v>
      </c>
      <c r="Q260" s="24">
        <f t="shared" si="11"/>
        <v>12.5</v>
      </c>
    </row>
    <row r="261" spans="2:17" x14ac:dyDescent="0.25">
      <c r="B261" s="13">
        <f t="shared" si="8"/>
        <v>254</v>
      </c>
      <c r="C261" s="23">
        <v>45740</v>
      </c>
      <c r="D261" s="8" t="s">
        <v>16</v>
      </c>
      <c r="E261" s="8" t="s">
        <v>61</v>
      </c>
      <c r="F261" s="8" t="s">
        <v>64</v>
      </c>
      <c r="G261" s="8" t="s">
        <v>161</v>
      </c>
      <c r="H261" s="8" t="s">
        <v>19</v>
      </c>
      <c r="I261" s="8" t="s">
        <v>160</v>
      </c>
      <c r="J261" s="8" t="s">
        <v>679</v>
      </c>
      <c r="K261" s="8" t="s">
        <v>75</v>
      </c>
      <c r="L261" s="24">
        <v>400</v>
      </c>
      <c r="M261" s="25">
        <v>0</v>
      </c>
      <c r="N261" s="26">
        <f t="shared" si="7"/>
        <v>0</v>
      </c>
      <c r="O261" s="8" t="s">
        <v>123</v>
      </c>
      <c r="P261" s="8" t="s">
        <v>6</v>
      </c>
      <c r="Q261" s="24">
        <f t="shared" si="11"/>
        <v>200</v>
      </c>
    </row>
    <row r="262" spans="2:17" x14ac:dyDescent="0.25">
      <c r="B262" s="13">
        <f t="shared" si="8"/>
        <v>255</v>
      </c>
      <c r="C262" s="23">
        <v>45740</v>
      </c>
      <c r="D262" s="8" t="s">
        <v>16</v>
      </c>
      <c r="E262" s="8" t="s">
        <v>61</v>
      </c>
      <c r="F262" s="8" t="s">
        <v>159</v>
      </c>
      <c r="G262" s="8" t="s">
        <v>158</v>
      </c>
      <c r="H262" s="8" t="s">
        <v>19</v>
      </c>
      <c r="I262" s="8" t="s">
        <v>157</v>
      </c>
      <c r="J262" s="8" t="s">
        <v>680</v>
      </c>
      <c r="K262" s="8" t="s">
        <v>75</v>
      </c>
      <c r="L262" s="24">
        <v>209</v>
      </c>
      <c r="M262" s="25">
        <v>0</v>
      </c>
      <c r="N262" s="26">
        <f t="shared" si="7"/>
        <v>0</v>
      </c>
      <c r="O262" s="8" t="s">
        <v>123</v>
      </c>
      <c r="P262" s="8" t="s">
        <v>6</v>
      </c>
      <c r="Q262" s="24">
        <f t="shared" si="11"/>
        <v>104.5</v>
      </c>
    </row>
    <row r="263" spans="2:17" ht="51.75" x14ac:dyDescent="0.25">
      <c r="B263" s="13">
        <f t="shared" si="8"/>
        <v>256</v>
      </c>
      <c r="C263" s="23">
        <v>45740</v>
      </c>
      <c r="D263" s="8" t="s">
        <v>3</v>
      </c>
      <c r="E263" s="8" t="s">
        <v>681</v>
      </c>
      <c r="F263" s="8" t="s">
        <v>63</v>
      </c>
      <c r="G263" s="8" t="s">
        <v>156</v>
      </c>
      <c r="H263" s="8" t="s">
        <v>46</v>
      </c>
      <c r="I263" s="8" t="s">
        <v>155</v>
      </c>
      <c r="J263" s="8" t="s">
        <v>682</v>
      </c>
      <c r="K263" s="8" t="s">
        <v>75</v>
      </c>
      <c r="L263" s="24">
        <v>235</v>
      </c>
      <c r="M263" s="25">
        <v>0</v>
      </c>
      <c r="N263" s="26">
        <f t="shared" si="7"/>
        <v>0</v>
      </c>
      <c r="O263" s="8" t="s">
        <v>123</v>
      </c>
      <c r="P263" s="8" t="s">
        <v>6</v>
      </c>
      <c r="Q263" s="24">
        <f t="shared" si="11"/>
        <v>117.5</v>
      </c>
    </row>
    <row r="264" spans="2:17" ht="51.75" x14ac:dyDescent="0.25">
      <c r="B264" s="13">
        <f t="shared" si="8"/>
        <v>257</v>
      </c>
      <c r="C264" s="23">
        <v>45740</v>
      </c>
      <c r="D264" s="8" t="s">
        <v>3</v>
      </c>
      <c r="E264" s="8" t="s">
        <v>681</v>
      </c>
      <c r="F264" s="8" t="s">
        <v>154</v>
      </c>
      <c r="G264" s="8" t="s">
        <v>153</v>
      </c>
      <c r="H264" s="8" t="s">
        <v>46</v>
      </c>
      <c r="I264" s="8" t="s">
        <v>152</v>
      </c>
      <c r="J264" s="8" t="s">
        <v>683</v>
      </c>
      <c r="K264" s="8" t="s">
        <v>75</v>
      </c>
      <c r="L264" s="24">
        <v>107</v>
      </c>
      <c r="M264" s="25">
        <v>0</v>
      </c>
      <c r="N264" s="26">
        <f t="shared" ref="N264:N327" si="12">+L264*M264</f>
        <v>0</v>
      </c>
      <c r="O264" s="8" t="s">
        <v>123</v>
      </c>
      <c r="P264" s="8" t="s">
        <v>6</v>
      </c>
      <c r="Q264" s="24">
        <f t="shared" si="11"/>
        <v>53.5</v>
      </c>
    </row>
    <row r="265" spans="2:17" ht="34.5" x14ac:dyDescent="0.25">
      <c r="B265" s="13">
        <f t="shared" si="8"/>
        <v>258</v>
      </c>
      <c r="C265" s="23">
        <v>45741</v>
      </c>
      <c r="D265" s="8" t="s">
        <v>23</v>
      </c>
      <c r="E265" s="8" t="s">
        <v>23</v>
      </c>
      <c r="F265" s="8" t="s">
        <v>684</v>
      </c>
      <c r="G265" s="8" t="s">
        <v>685</v>
      </c>
      <c r="H265" s="8" t="s">
        <v>382</v>
      </c>
      <c r="I265" s="8" t="s">
        <v>686</v>
      </c>
      <c r="J265" s="8" t="s">
        <v>687</v>
      </c>
      <c r="K265" s="8" t="s">
        <v>75</v>
      </c>
      <c r="L265" s="24">
        <v>140</v>
      </c>
      <c r="M265" s="25">
        <v>0</v>
      </c>
      <c r="N265" s="26">
        <f t="shared" si="12"/>
        <v>0</v>
      </c>
      <c r="O265" s="8" t="s">
        <v>123</v>
      </c>
      <c r="P265" s="8" t="s">
        <v>6</v>
      </c>
      <c r="Q265" s="24">
        <f t="shared" si="11"/>
        <v>70</v>
      </c>
    </row>
    <row r="266" spans="2:17" ht="34.5" x14ac:dyDescent="0.25">
      <c r="B266" s="13">
        <f t="shared" ref="B266:B329" si="13">+B265+1</f>
        <v>259</v>
      </c>
      <c r="C266" s="23">
        <v>45741</v>
      </c>
      <c r="D266" s="8" t="s">
        <v>23</v>
      </c>
      <c r="E266" s="8" t="s">
        <v>23</v>
      </c>
      <c r="F266" s="8" t="s">
        <v>688</v>
      </c>
      <c r="G266" s="8" t="s">
        <v>689</v>
      </c>
      <c r="H266" s="8" t="s">
        <v>30</v>
      </c>
      <c r="I266" s="8" t="s">
        <v>690</v>
      </c>
      <c r="J266" s="8" t="s">
        <v>691</v>
      </c>
      <c r="K266" s="8" t="s">
        <v>75</v>
      </c>
      <c r="L266" s="24">
        <v>152</v>
      </c>
      <c r="M266" s="25">
        <v>0</v>
      </c>
      <c r="N266" s="26">
        <f t="shared" si="12"/>
        <v>0</v>
      </c>
      <c r="O266" s="8" t="s">
        <v>123</v>
      </c>
      <c r="P266" s="8" t="s">
        <v>6</v>
      </c>
      <c r="Q266" s="24">
        <f t="shared" si="11"/>
        <v>76</v>
      </c>
    </row>
    <row r="267" spans="2:17" ht="34.5" x14ac:dyDescent="0.25">
      <c r="B267" s="13">
        <f t="shared" si="13"/>
        <v>260</v>
      </c>
      <c r="C267" s="23">
        <v>45741</v>
      </c>
      <c r="D267" s="8" t="s">
        <v>23</v>
      </c>
      <c r="E267" s="8" t="s">
        <v>23</v>
      </c>
      <c r="F267" s="8" t="s">
        <v>67</v>
      </c>
      <c r="G267" s="8" t="s">
        <v>692</v>
      </c>
      <c r="H267" s="8" t="s">
        <v>30</v>
      </c>
      <c r="I267" s="8" t="s">
        <v>693</v>
      </c>
      <c r="J267" s="8" t="s">
        <v>694</v>
      </c>
      <c r="K267" s="8" t="s">
        <v>75</v>
      </c>
      <c r="L267" s="24">
        <v>269</v>
      </c>
      <c r="M267" s="25">
        <v>0</v>
      </c>
      <c r="N267" s="26">
        <f t="shared" si="12"/>
        <v>0</v>
      </c>
      <c r="O267" s="8" t="s">
        <v>123</v>
      </c>
      <c r="P267" s="8" t="s">
        <v>6</v>
      </c>
      <c r="Q267" s="24">
        <f t="shared" si="11"/>
        <v>134.5</v>
      </c>
    </row>
    <row r="268" spans="2:17" ht="34.5" x14ac:dyDescent="0.25">
      <c r="B268" s="13">
        <f t="shared" si="13"/>
        <v>261</v>
      </c>
      <c r="C268" s="23">
        <v>45741</v>
      </c>
      <c r="D268" s="8" t="s">
        <v>23</v>
      </c>
      <c r="E268" s="8" t="s">
        <v>23</v>
      </c>
      <c r="F268" s="8" t="s">
        <v>68</v>
      </c>
      <c r="G268" s="8" t="s">
        <v>695</v>
      </c>
      <c r="H268" s="8" t="s">
        <v>30</v>
      </c>
      <c r="I268" s="8" t="s">
        <v>696</v>
      </c>
      <c r="J268" s="8" t="s">
        <v>697</v>
      </c>
      <c r="K268" s="8" t="s">
        <v>75</v>
      </c>
      <c r="L268" s="24">
        <v>180</v>
      </c>
      <c r="M268" s="25">
        <v>0</v>
      </c>
      <c r="N268" s="26">
        <f t="shared" si="12"/>
        <v>0</v>
      </c>
      <c r="O268" s="8" t="s">
        <v>123</v>
      </c>
      <c r="P268" s="8" t="s">
        <v>6</v>
      </c>
      <c r="Q268" s="24">
        <f t="shared" si="11"/>
        <v>90</v>
      </c>
    </row>
    <row r="269" spans="2:17" ht="34.5" x14ac:dyDescent="0.25">
      <c r="B269" s="13">
        <f t="shared" si="13"/>
        <v>262</v>
      </c>
      <c r="C269" s="23">
        <v>45741</v>
      </c>
      <c r="D269" s="8" t="s">
        <v>43</v>
      </c>
      <c r="E269" s="8" t="s">
        <v>698</v>
      </c>
      <c r="F269" s="8" t="s">
        <v>698</v>
      </c>
      <c r="G269" s="8" t="s">
        <v>699</v>
      </c>
      <c r="H269" s="8" t="s">
        <v>4</v>
      </c>
      <c r="I269" s="8" t="s">
        <v>700</v>
      </c>
      <c r="J269" s="8" t="s">
        <v>701</v>
      </c>
      <c r="K269" s="8" t="s">
        <v>75</v>
      </c>
      <c r="L269" s="24">
        <v>500</v>
      </c>
      <c r="M269" s="25">
        <v>0</v>
      </c>
      <c r="N269" s="26">
        <f t="shared" si="12"/>
        <v>0</v>
      </c>
      <c r="O269" s="8" t="s">
        <v>123</v>
      </c>
      <c r="P269" s="8" t="s">
        <v>6</v>
      </c>
      <c r="Q269" s="24">
        <f t="shared" si="11"/>
        <v>250</v>
      </c>
    </row>
    <row r="270" spans="2:17" ht="34.5" x14ac:dyDescent="0.25">
      <c r="B270" s="13">
        <f t="shared" si="13"/>
        <v>263</v>
      </c>
      <c r="C270" s="23">
        <v>45741</v>
      </c>
      <c r="D270" s="8" t="s">
        <v>23</v>
      </c>
      <c r="E270" s="8" t="s">
        <v>23</v>
      </c>
      <c r="F270" s="8" t="s">
        <v>69</v>
      </c>
      <c r="G270" s="8" t="s">
        <v>702</v>
      </c>
      <c r="H270" s="8" t="s">
        <v>30</v>
      </c>
      <c r="I270" s="8" t="s">
        <v>703</v>
      </c>
      <c r="J270" s="8" t="s">
        <v>704</v>
      </c>
      <c r="K270" s="8" t="s">
        <v>75</v>
      </c>
      <c r="L270" s="24">
        <v>179</v>
      </c>
      <c r="M270" s="25">
        <v>0</v>
      </c>
      <c r="N270" s="26">
        <f t="shared" si="12"/>
        <v>0</v>
      </c>
      <c r="O270" s="8" t="s">
        <v>123</v>
      </c>
      <c r="P270" s="8" t="s">
        <v>6</v>
      </c>
      <c r="Q270" s="24">
        <f t="shared" si="11"/>
        <v>89.5</v>
      </c>
    </row>
    <row r="271" spans="2:17" ht="51.75" x14ac:dyDescent="0.25">
      <c r="B271" s="13">
        <f t="shared" si="13"/>
        <v>264</v>
      </c>
      <c r="C271" s="23">
        <v>45741</v>
      </c>
      <c r="D271" s="8" t="s">
        <v>23</v>
      </c>
      <c r="E271" s="8" t="s">
        <v>24</v>
      </c>
      <c r="F271" s="8" t="s">
        <v>70</v>
      </c>
      <c r="G271" s="8" t="s">
        <v>705</v>
      </c>
      <c r="H271" s="8" t="s">
        <v>652</v>
      </c>
      <c r="I271" s="8" t="s">
        <v>706</v>
      </c>
      <c r="J271" s="8" t="s">
        <v>707</v>
      </c>
      <c r="K271" s="8" t="s">
        <v>75</v>
      </c>
      <c r="L271" s="24">
        <v>300</v>
      </c>
      <c r="M271" s="25">
        <v>0</v>
      </c>
      <c r="N271" s="26">
        <f t="shared" si="12"/>
        <v>0</v>
      </c>
      <c r="O271" s="8" t="s">
        <v>123</v>
      </c>
      <c r="P271" s="8" t="s">
        <v>6</v>
      </c>
      <c r="Q271" s="24">
        <f t="shared" si="11"/>
        <v>150</v>
      </c>
    </row>
    <row r="272" spans="2:17" ht="34.5" x14ac:dyDescent="0.25">
      <c r="B272" s="13">
        <f t="shared" si="13"/>
        <v>265</v>
      </c>
      <c r="C272" s="23">
        <v>45741</v>
      </c>
      <c r="D272" s="8" t="s">
        <v>23</v>
      </c>
      <c r="E272" s="8" t="s">
        <v>24</v>
      </c>
      <c r="F272" s="8" t="s">
        <v>708</v>
      </c>
      <c r="G272" s="8" t="s">
        <v>709</v>
      </c>
      <c r="H272" s="8" t="s">
        <v>30</v>
      </c>
      <c r="I272" s="8" t="s">
        <v>710</v>
      </c>
      <c r="J272" s="8" t="s">
        <v>711</v>
      </c>
      <c r="K272" s="8" t="s">
        <v>75</v>
      </c>
      <c r="L272" s="24">
        <v>300</v>
      </c>
      <c r="M272" s="25">
        <v>0</v>
      </c>
      <c r="N272" s="26">
        <f t="shared" si="12"/>
        <v>0</v>
      </c>
      <c r="O272" s="8" t="s">
        <v>123</v>
      </c>
      <c r="P272" s="8" t="s">
        <v>6</v>
      </c>
      <c r="Q272" s="24">
        <f t="shared" si="11"/>
        <v>150</v>
      </c>
    </row>
    <row r="273" spans="2:17" ht="34.5" x14ac:dyDescent="0.25">
      <c r="B273" s="13">
        <f t="shared" si="13"/>
        <v>266</v>
      </c>
      <c r="C273" s="23">
        <v>45741</v>
      </c>
      <c r="D273" s="8" t="s">
        <v>23</v>
      </c>
      <c r="E273" s="8" t="s">
        <v>24</v>
      </c>
      <c r="F273" s="8" t="s">
        <v>712</v>
      </c>
      <c r="G273" s="8" t="s">
        <v>713</v>
      </c>
      <c r="H273" s="8" t="s">
        <v>382</v>
      </c>
      <c r="I273" s="8" t="s">
        <v>714</v>
      </c>
      <c r="J273" s="8" t="s">
        <v>715</v>
      </c>
      <c r="K273" s="8" t="s">
        <v>75</v>
      </c>
      <c r="L273" s="24">
        <v>300</v>
      </c>
      <c r="M273" s="25">
        <v>0</v>
      </c>
      <c r="N273" s="26">
        <f t="shared" si="12"/>
        <v>0</v>
      </c>
      <c r="O273" s="8" t="s">
        <v>123</v>
      </c>
      <c r="P273" s="8" t="s">
        <v>6</v>
      </c>
      <c r="Q273" s="24">
        <f t="shared" si="11"/>
        <v>150</v>
      </c>
    </row>
    <row r="274" spans="2:17" ht="34.5" x14ac:dyDescent="0.25">
      <c r="B274" s="13">
        <f t="shared" si="13"/>
        <v>267</v>
      </c>
      <c r="C274" s="23">
        <v>45741</v>
      </c>
      <c r="D274" s="8" t="s">
        <v>43</v>
      </c>
      <c r="E274" s="8" t="s">
        <v>716</v>
      </c>
      <c r="F274" s="8" t="s">
        <v>716</v>
      </c>
      <c r="G274" s="8" t="s">
        <v>717</v>
      </c>
      <c r="H274" s="8" t="s">
        <v>4</v>
      </c>
      <c r="I274" s="8" t="s">
        <v>718</v>
      </c>
      <c r="J274" s="8" t="s">
        <v>719</v>
      </c>
      <c r="K274" s="8" t="s">
        <v>75</v>
      </c>
      <c r="L274" s="24">
        <v>700</v>
      </c>
      <c r="M274" s="25">
        <v>0</v>
      </c>
      <c r="N274" s="26">
        <f t="shared" si="12"/>
        <v>0</v>
      </c>
      <c r="O274" s="8" t="s">
        <v>123</v>
      </c>
      <c r="P274" s="8" t="s">
        <v>6</v>
      </c>
      <c r="Q274" s="24">
        <f t="shared" si="11"/>
        <v>350</v>
      </c>
    </row>
    <row r="275" spans="2:17" ht="34.5" x14ac:dyDescent="0.25">
      <c r="B275" s="13">
        <f t="shared" si="13"/>
        <v>268</v>
      </c>
      <c r="C275" s="23">
        <v>45741</v>
      </c>
      <c r="D275" s="8" t="s">
        <v>43</v>
      </c>
      <c r="E275" s="8" t="s">
        <v>720</v>
      </c>
      <c r="F275" s="8" t="s">
        <v>721</v>
      </c>
      <c r="G275" s="8" t="s">
        <v>722</v>
      </c>
      <c r="H275" s="8" t="s">
        <v>30</v>
      </c>
      <c r="I275" s="8" t="s">
        <v>723</v>
      </c>
      <c r="J275" s="8" t="s">
        <v>724</v>
      </c>
      <c r="K275" s="8" t="s">
        <v>75</v>
      </c>
      <c r="L275" s="24">
        <v>500</v>
      </c>
      <c r="M275" s="25">
        <v>0</v>
      </c>
      <c r="N275" s="26">
        <f t="shared" si="12"/>
        <v>0</v>
      </c>
      <c r="O275" s="8" t="s">
        <v>123</v>
      </c>
      <c r="P275" s="8" t="s">
        <v>6</v>
      </c>
      <c r="Q275" s="24">
        <f t="shared" si="11"/>
        <v>250</v>
      </c>
    </row>
    <row r="276" spans="2:17" ht="34.5" x14ac:dyDescent="0.25">
      <c r="B276" s="13">
        <f t="shared" si="13"/>
        <v>269</v>
      </c>
      <c r="C276" s="23">
        <v>45741</v>
      </c>
      <c r="D276" s="8" t="s">
        <v>43</v>
      </c>
      <c r="E276" s="8" t="s">
        <v>720</v>
      </c>
      <c r="F276" s="8" t="s">
        <v>725</v>
      </c>
      <c r="G276" s="8" t="s">
        <v>726</v>
      </c>
      <c r="H276" s="8" t="s">
        <v>30</v>
      </c>
      <c r="I276" s="8" t="s">
        <v>727</v>
      </c>
      <c r="J276" s="8" t="s">
        <v>728</v>
      </c>
      <c r="K276" s="8" t="s">
        <v>75</v>
      </c>
      <c r="L276" s="24">
        <v>500</v>
      </c>
      <c r="M276" s="25">
        <v>0</v>
      </c>
      <c r="N276" s="26">
        <f t="shared" si="12"/>
        <v>0</v>
      </c>
      <c r="O276" s="8" t="s">
        <v>123</v>
      </c>
      <c r="P276" s="8" t="s">
        <v>6</v>
      </c>
      <c r="Q276" s="24">
        <f t="shared" si="11"/>
        <v>250</v>
      </c>
    </row>
    <row r="277" spans="2:17" x14ac:dyDescent="0.25">
      <c r="B277" s="13">
        <f t="shared" si="13"/>
        <v>270</v>
      </c>
      <c r="C277" s="23">
        <v>45742</v>
      </c>
      <c r="D277" s="8" t="s">
        <v>43</v>
      </c>
      <c r="E277" s="8" t="s">
        <v>57</v>
      </c>
      <c r="F277" s="8" t="s">
        <v>729</v>
      </c>
      <c r="G277" s="8" t="s">
        <v>730</v>
      </c>
      <c r="H277" s="8" t="s">
        <v>731</v>
      </c>
      <c r="I277" s="8" t="s">
        <v>732</v>
      </c>
      <c r="J277" s="8" t="s">
        <v>733</v>
      </c>
      <c r="K277" s="8" t="s">
        <v>75</v>
      </c>
      <c r="L277" s="24">
        <v>227</v>
      </c>
      <c r="M277" s="25">
        <v>0</v>
      </c>
      <c r="N277" s="26">
        <f t="shared" si="12"/>
        <v>0</v>
      </c>
      <c r="O277" s="8" t="s">
        <v>123</v>
      </c>
      <c r="P277" s="8" t="s">
        <v>6</v>
      </c>
      <c r="Q277" s="24">
        <f t="shared" si="11"/>
        <v>113.5</v>
      </c>
    </row>
    <row r="278" spans="2:17" x14ac:dyDescent="0.25">
      <c r="B278" s="13">
        <f t="shared" si="13"/>
        <v>271</v>
      </c>
      <c r="C278" s="23">
        <v>45742</v>
      </c>
      <c r="D278" s="8" t="s">
        <v>43</v>
      </c>
      <c r="E278" s="8" t="s">
        <v>57</v>
      </c>
      <c r="F278" s="8" t="s">
        <v>58</v>
      </c>
      <c r="G278" s="8" t="s">
        <v>734</v>
      </c>
      <c r="H278" s="8" t="s">
        <v>731</v>
      </c>
      <c r="I278" s="8" t="s">
        <v>735</v>
      </c>
      <c r="J278" s="8" t="s">
        <v>736</v>
      </c>
      <c r="K278" s="8" t="s">
        <v>75</v>
      </c>
      <c r="L278" s="24">
        <v>50</v>
      </c>
      <c r="M278" s="25">
        <v>0</v>
      </c>
      <c r="N278" s="26">
        <f t="shared" si="12"/>
        <v>0</v>
      </c>
      <c r="O278" s="8" t="s">
        <v>123</v>
      </c>
      <c r="P278" s="8" t="s">
        <v>6</v>
      </c>
      <c r="Q278" s="24">
        <f t="shared" si="11"/>
        <v>25</v>
      </c>
    </row>
    <row r="279" spans="2:17" x14ac:dyDescent="0.25">
      <c r="B279" s="13">
        <f t="shared" si="13"/>
        <v>272</v>
      </c>
      <c r="C279" s="23">
        <v>45742</v>
      </c>
      <c r="D279" s="8" t="s">
        <v>43</v>
      </c>
      <c r="E279" s="8" t="s">
        <v>57</v>
      </c>
      <c r="F279" s="8" t="s">
        <v>737</v>
      </c>
      <c r="G279" s="8" t="s">
        <v>738</v>
      </c>
      <c r="H279" s="8" t="s">
        <v>731</v>
      </c>
      <c r="I279" s="8" t="s">
        <v>739</v>
      </c>
      <c r="J279" s="8" t="s">
        <v>740</v>
      </c>
      <c r="K279" s="8" t="s">
        <v>75</v>
      </c>
      <c r="L279" s="24">
        <v>61</v>
      </c>
      <c r="M279" s="25">
        <v>0</v>
      </c>
      <c r="N279" s="26">
        <f t="shared" si="12"/>
        <v>0</v>
      </c>
      <c r="O279" s="8" t="s">
        <v>123</v>
      </c>
      <c r="P279" s="8" t="s">
        <v>6</v>
      </c>
      <c r="Q279" s="24">
        <f t="shared" si="11"/>
        <v>30.5</v>
      </c>
    </row>
    <row r="280" spans="2:17" ht="34.5" x14ac:dyDescent="0.25">
      <c r="B280" s="13">
        <f t="shared" si="13"/>
        <v>273</v>
      </c>
      <c r="C280" s="23">
        <v>45742</v>
      </c>
      <c r="D280" s="8" t="s">
        <v>43</v>
      </c>
      <c r="E280" s="8" t="s">
        <v>57</v>
      </c>
      <c r="F280" s="8" t="s">
        <v>741</v>
      </c>
      <c r="G280" s="8" t="s">
        <v>742</v>
      </c>
      <c r="H280" s="8" t="s">
        <v>30</v>
      </c>
      <c r="I280" s="8" t="s">
        <v>743</v>
      </c>
      <c r="J280" s="8" t="s">
        <v>744</v>
      </c>
      <c r="K280" s="8" t="s">
        <v>75</v>
      </c>
      <c r="L280" s="24">
        <v>223</v>
      </c>
      <c r="M280" s="25">
        <v>0</v>
      </c>
      <c r="N280" s="26">
        <f t="shared" si="12"/>
        <v>0</v>
      </c>
      <c r="O280" s="8" t="s">
        <v>123</v>
      </c>
      <c r="P280" s="8" t="s">
        <v>6</v>
      </c>
      <c r="Q280" s="24">
        <f t="shared" si="11"/>
        <v>111.5</v>
      </c>
    </row>
    <row r="281" spans="2:17" ht="34.5" x14ac:dyDescent="0.25">
      <c r="B281" s="13">
        <f t="shared" si="13"/>
        <v>274</v>
      </c>
      <c r="C281" s="23">
        <v>45742</v>
      </c>
      <c r="D281" s="8" t="s">
        <v>43</v>
      </c>
      <c r="E281" s="8" t="s">
        <v>57</v>
      </c>
      <c r="F281" s="8" t="s">
        <v>745</v>
      </c>
      <c r="G281" s="8" t="s">
        <v>746</v>
      </c>
      <c r="H281" s="8" t="s">
        <v>30</v>
      </c>
      <c r="I281" s="8" t="s">
        <v>747</v>
      </c>
      <c r="J281" s="8" t="s">
        <v>748</v>
      </c>
      <c r="K281" s="8" t="s">
        <v>75</v>
      </c>
      <c r="L281" s="24">
        <v>150</v>
      </c>
      <c r="M281" s="25">
        <v>0</v>
      </c>
      <c r="N281" s="26">
        <f t="shared" si="12"/>
        <v>0</v>
      </c>
      <c r="O281" s="8" t="s">
        <v>123</v>
      </c>
      <c r="P281" s="8" t="s">
        <v>6</v>
      </c>
      <c r="Q281" s="24">
        <f t="shared" si="11"/>
        <v>75</v>
      </c>
    </row>
    <row r="282" spans="2:17" ht="34.5" x14ac:dyDescent="0.25">
      <c r="B282" s="13">
        <f t="shared" si="13"/>
        <v>275</v>
      </c>
      <c r="C282" s="23">
        <v>45742</v>
      </c>
      <c r="D282" s="8" t="s">
        <v>23</v>
      </c>
      <c r="E282" s="8" t="s">
        <v>749</v>
      </c>
      <c r="F282" s="8" t="s">
        <v>750</v>
      </c>
      <c r="G282" s="8" t="s">
        <v>751</v>
      </c>
      <c r="H282" s="8" t="s">
        <v>30</v>
      </c>
      <c r="I282" s="8" t="s">
        <v>752</v>
      </c>
      <c r="J282" s="8" t="s">
        <v>753</v>
      </c>
      <c r="K282" s="8" t="s">
        <v>75</v>
      </c>
      <c r="L282" s="24">
        <v>207</v>
      </c>
      <c r="M282" s="25">
        <v>0</v>
      </c>
      <c r="N282" s="26">
        <f t="shared" si="12"/>
        <v>0</v>
      </c>
      <c r="O282" s="8" t="s">
        <v>123</v>
      </c>
      <c r="P282" s="8" t="s">
        <v>6</v>
      </c>
      <c r="Q282" s="24">
        <f t="shared" si="11"/>
        <v>103.5</v>
      </c>
    </row>
    <row r="283" spans="2:17" ht="34.5" x14ac:dyDescent="0.25">
      <c r="B283" s="13">
        <f t="shared" si="13"/>
        <v>276</v>
      </c>
      <c r="C283" s="23">
        <v>45742</v>
      </c>
      <c r="D283" s="8" t="s">
        <v>23</v>
      </c>
      <c r="E283" s="8" t="s">
        <v>754</v>
      </c>
      <c r="F283" s="8" t="s">
        <v>755</v>
      </c>
      <c r="G283" s="8" t="s">
        <v>756</v>
      </c>
      <c r="H283" s="8" t="s">
        <v>30</v>
      </c>
      <c r="I283" s="8" t="s">
        <v>757</v>
      </c>
      <c r="J283" s="8" t="s">
        <v>758</v>
      </c>
      <c r="K283" s="8" t="s">
        <v>75</v>
      </c>
      <c r="L283" s="24">
        <v>224</v>
      </c>
      <c r="M283" s="25">
        <v>0</v>
      </c>
      <c r="N283" s="26">
        <f t="shared" si="12"/>
        <v>0</v>
      </c>
      <c r="O283" s="8" t="s">
        <v>123</v>
      </c>
      <c r="P283" s="8" t="s">
        <v>6</v>
      </c>
      <c r="Q283" s="24">
        <f t="shared" si="11"/>
        <v>112</v>
      </c>
    </row>
    <row r="284" spans="2:17" ht="34.5" x14ac:dyDescent="0.25">
      <c r="B284" s="13">
        <f t="shared" si="13"/>
        <v>277</v>
      </c>
      <c r="C284" s="23">
        <v>45742</v>
      </c>
      <c r="D284" s="8" t="s">
        <v>23</v>
      </c>
      <c r="E284" s="8" t="s">
        <v>754</v>
      </c>
      <c r="F284" s="8" t="s">
        <v>759</v>
      </c>
      <c r="G284" s="8" t="s">
        <v>760</v>
      </c>
      <c r="H284" s="8" t="s">
        <v>30</v>
      </c>
      <c r="I284" s="8" t="s">
        <v>761</v>
      </c>
      <c r="J284" s="8" t="s">
        <v>762</v>
      </c>
      <c r="K284" s="8" t="s">
        <v>75</v>
      </c>
      <c r="L284" s="24">
        <v>224</v>
      </c>
      <c r="M284" s="25">
        <v>0</v>
      </c>
      <c r="N284" s="26">
        <f t="shared" si="12"/>
        <v>0</v>
      </c>
      <c r="O284" s="8" t="s">
        <v>123</v>
      </c>
      <c r="P284" s="8" t="s">
        <v>6</v>
      </c>
      <c r="Q284" s="24">
        <f t="shared" si="11"/>
        <v>112</v>
      </c>
    </row>
    <row r="285" spans="2:17" ht="34.5" x14ac:dyDescent="0.25">
      <c r="B285" s="13">
        <f t="shared" si="13"/>
        <v>278</v>
      </c>
      <c r="C285" s="23">
        <v>45742</v>
      </c>
      <c r="D285" s="8" t="s">
        <v>23</v>
      </c>
      <c r="E285" s="8" t="s">
        <v>23</v>
      </c>
      <c r="F285" s="8" t="s">
        <v>763</v>
      </c>
      <c r="G285" s="8" t="s">
        <v>764</v>
      </c>
      <c r="H285" s="8" t="s">
        <v>30</v>
      </c>
      <c r="I285" s="8" t="s">
        <v>765</v>
      </c>
      <c r="J285" s="8" t="s">
        <v>766</v>
      </c>
      <c r="K285" s="8" t="s">
        <v>75</v>
      </c>
      <c r="L285" s="24">
        <v>219</v>
      </c>
      <c r="M285" s="25">
        <v>0</v>
      </c>
      <c r="N285" s="26">
        <f t="shared" si="12"/>
        <v>0</v>
      </c>
      <c r="O285" s="8" t="s">
        <v>123</v>
      </c>
      <c r="P285" s="8" t="s">
        <v>6</v>
      </c>
      <c r="Q285" s="24">
        <f t="shared" si="11"/>
        <v>109.5</v>
      </c>
    </row>
    <row r="286" spans="2:17" x14ac:dyDescent="0.25">
      <c r="B286" s="13">
        <f t="shared" si="13"/>
        <v>279</v>
      </c>
      <c r="C286" s="23">
        <v>45742</v>
      </c>
      <c r="D286" s="8" t="s">
        <v>43</v>
      </c>
      <c r="E286" s="8" t="s">
        <v>612</v>
      </c>
      <c r="F286" s="8" t="s">
        <v>612</v>
      </c>
      <c r="G286" s="8" t="s">
        <v>767</v>
      </c>
      <c r="H286" s="8" t="s">
        <v>4</v>
      </c>
      <c r="I286" s="8" t="s">
        <v>768</v>
      </c>
      <c r="J286" s="8" t="s">
        <v>769</v>
      </c>
      <c r="K286" s="8" t="s">
        <v>75</v>
      </c>
      <c r="L286" s="24">
        <v>300</v>
      </c>
      <c r="M286" s="25">
        <v>0</v>
      </c>
      <c r="N286" s="26">
        <f t="shared" si="12"/>
        <v>0</v>
      </c>
      <c r="O286" s="8" t="s">
        <v>123</v>
      </c>
      <c r="P286" s="8" t="s">
        <v>6</v>
      </c>
      <c r="Q286" s="24">
        <f t="shared" si="11"/>
        <v>150</v>
      </c>
    </row>
    <row r="287" spans="2:17" ht="51.75" x14ac:dyDescent="0.25">
      <c r="B287" s="13">
        <f t="shared" si="13"/>
        <v>280</v>
      </c>
      <c r="C287" s="23">
        <v>45742</v>
      </c>
      <c r="D287" s="8" t="s">
        <v>43</v>
      </c>
      <c r="E287" s="8" t="s">
        <v>720</v>
      </c>
      <c r="F287" s="8" t="s">
        <v>59</v>
      </c>
      <c r="G287" s="8" t="s">
        <v>770</v>
      </c>
      <c r="H287" s="8" t="s">
        <v>771</v>
      </c>
      <c r="I287" s="8" t="s">
        <v>772</v>
      </c>
      <c r="J287" s="8" t="s">
        <v>773</v>
      </c>
      <c r="K287" s="8" t="s">
        <v>75</v>
      </c>
      <c r="L287" s="24">
        <v>289</v>
      </c>
      <c r="M287" s="25">
        <v>0</v>
      </c>
      <c r="N287" s="26">
        <f t="shared" si="12"/>
        <v>0</v>
      </c>
      <c r="O287" s="8" t="s">
        <v>123</v>
      </c>
      <c r="P287" s="8" t="s">
        <v>6</v>
      </c>
      <c r="Q287" s="24">
        <f t="shared" si="11"/>
        <v>144.5</v>
      </c>
    </row>
    <row r="288" spans="2:17" ht="34.5" x14ac:dyDescent="0.25">
      <c r="B288" s="13">
        <f t="shared" si="13"/>
        <v>281</v>
      </c>
      <c r="C288" s="23">
        <v>45742</v>
      </c>
      <c r="D288" s="8" t="s">
        <v>23</v>
      </c>
      <c r="E288" s="8" t="s">
        <v>749</v>
      </c>
      <c r="F288" s="8" t="s">
        <v>774</v>
      </c>
      <c r="G288" s="8" t="s">
        <v>775</v>
      </c>
      <c r="H288" s="8" t="s">
        <v>30</v>
      </c>
      <c r="I288" s="8" t="s">
        <v>776</v>
      </c>
      <c r="J288" s="8" t="s">
        <v>777</v>
      </c>
      <c r="K288" s="8" t="s">
        <v>75</v>
      </c>
      <c r="L288" s="24">
        <v>160</v>
      </c>
      <c r="M288" s="25">
        <v>0</v>
      </c>
      <c r="N288" s="26">
        <f t="shared" si="12"/>
        <v>0</v>
      </c>
      <c r="O288" s="8" t="s">
        <v>123</v>
      </c>
      <c r="P288" s="8" t="s">
        <v>6</v>
      </c>
      <c r="Q288" s="24">
        <f t="shared" si="11"/>
        <v>80</v>
      </c>
    </row>
    <row r="289" spans="2:17" ht="34.5" x14ac:dyDescent="0.25">
      <c r="B289" s="13">
        <f t="shared" si="13"/>
        <v>282</v>
      </c>
      <c r="C289" s="23">
        <v>45742</v>
      </c>
      <c r="D289" s="8" t="s">
        <v>23</v>
      </c>
      <c r="E289" s="8" t="s">
        <v>749</v>
      </c>
      <c r="F289" s="8" t="s">
        <v>778</v>
      </c>
      <c r="G289" s="8" t="s">
        <v>779</v>
      </c>
      <c r="H289" s="8" t="s">
        <v>30</v>
      </c>
      <c r="I289" s="8" t="s">
        <v>780</v>
      </c>
      <c r="J289" s="8" t="s">
        <v>781</v>
      </c>
      <c r="K289" s="8" t="s">
        <v>75</v>
      </c>
      <c r="L289" s="24">
        <v>99</v>
      </c>
      <c r="M289" s="25">
        <v>0</v>
      </c>
      <c r="N289" s="26">
        <f t="shared" si="12"/>
        <v>0</v>
      </c>
      <c r="O289" s="8" t="s">
        <v>123</v>
      </c>
      <c r="P289" s="8" t="s">
        <v>6</v>
      </c>
      <c r="Q289" s="24">
        <f t="shared" si="11"/>
        <v>49.5</v>
      </c>
    </row>
    <row r="290" spans="2:17" ht="34.5" x14ac:dyDescent="0.25">
      <c r="B290" s="13">
        <f t="shared" si="13"/>
        <v>283</v>
      </c>
      <c r="C290" s="23">
        <v>45742</v>
      </c>
      <c r="D290" s="8" t="s">
        <v>23</v>
      </c>
      <c r="E290" s="8" t="s">
        <v>749</v>
      </c>
      <c r="F290" s="8" t="s">
        <v>782</v>
      </c>
      <c r="G290" s="8" t="s">
        <v>783</v>
      </c>
      <c r="H290" s="8" t="s">
        <v>30</v>
      </c>
      <c r="I290" s="8" t="s">
        <v>784</v>
      </c>
      <c r="J290" s="8" t="s">
        <v>785</v>
      </c>
      <c r="K290" s="8" t="s">
        <v>75</v>
      </c>
      <c r="L290" s="24">
        <v>77</v>
      </c>
      <c r="M290" s="25">
        <v>0</v>
      </c>
      <c r="N290" s="26">
        <f t="shared" si="12"/>
        <v>0</v>
      </c>
      <c r="O290" s="8" t="s">
        <v>123</v>
      </c>
      <c r="P290" s="8" t="s">
        <v>6</v>
      </c>
      <c r="Q290" s="24">
        <f t="shared" si="11"/>
        <v>38.5</v>
      </c>
    </row>
    <row r="291" spans="2:17" ht="34.5" x14ac:dyDescent="0.25">
      <c r="B291" s="13">
        <f t="shared" si="13"/>
        <v>284</v>
      </c>
      <c r="C291" s="23">
        <v>45742</v>
      </c>
      <c r="D291" s="8" t="s">
        <v>23</v>
      </c>
      <c r="E291" s="8" t="s">
        <v>749</v>
      </c>
      <c r="F291" s="8" t="s">
        <v>786</v>
      </c>
      <c r="G291" s="8" t="s">
        <v>787</v>
      </c>
      <c r="H291" s="8" t="s">
        <v>30</v>
      </c>
      <c r="I291" s="8" t="s">
        <v>788</v>
      </c>
      <c r="J291" s="8" t="s">
        <v>789</v>
      </c>
      <c r="K291" s="8" t="s">
        <v>75</v>
      </c>
      <c r="L291" s="24">
        <v>220</v>
      </c>
      <c r="M291" s="25">
        <v>0</v>
      </c>
      <c r="N291" s="26">
        <f t="shared" si="12"/>
        <v>0</v>
      </c>
      <c r="O291" s="8" t="s">
        <v>123</v>
      </c>
      <c r="P291" s="8" t="s">
        <v>6</v>
      </c>
      <c r="Q291" s="24">
        <f t="shared" si="11"/>
        <v>110</v>
      </c>
    </row>
    <row r="292" spans="2:17" ht="34.5" x14ac:dyDescent="0.25">
      <c r="B292" s="13">
        <f t="shared" si="13"/>
        <v>285</v>
      </c>
      <c r="C292" s="23">
        <v>45742</v>
      </c>
      <c r="D292" s="8" t="s">
        <v>23</v>
      </c>
      <c r="E292" s="8" t="s">
        <v>749</v>
      </c>
      <c r="F292" s="8" t="s">
        <v>790</v>
      </c>
      <c r="G292" s="8" t="s">
        <v>791</v>
      </c>
      <c r="H292" s="8" t="s">
        <v>30</v>
      </c>
      <c r="I292" s="8" t="s">
        <v>792</v>
      </c>
      <c r="J292" s="8" t="s">
        <v>793</v>
      </c>
      <c r="K292" s="8" t="s">
        <v>75</v>
      </c>
      <c r="L292" s="24">
        <v>198</v>
      </c>
      <c r="M292" s="25">
        <v>0</v>
      </c>
      <c r="N292" s="26">
        <f t="shared" si="12"/>
        <v>0</v>
      </c>
      <c r="O292" s="8" t="s">
        <v>123</v>
      </c>
      <c r="P292" s="8" t="s">
        <v>6</v>
      </c>
      <c r="Q292" s="24">
        <f t="shared" si="11"/>
        <v>99</v>
      </c>
    </row>
    <row r="293" spans="2:17" ht="34.5" x14ac:dyDescent="0.25">
      <c r="B293" s="13">
        <f t="shared" si="13"/>
        <v>286</v>
      </c>
      <c r="C293" s="23">
        <v>45742</v>
      </c>
      <c r="D293" s="8" t="s">
        <v>23</v>
      </c>
      <c r="E293" s="8" t="s">
        <v>749</v>
      </c>
      <c r="F293" s="8" t="s">
        <v>794</v>
      </c>
      <c r="G293" s="8" t="s">
        <v>795</v>
      </c>
      <c r="H293" s="8" t="s">
        <v>30</v>
      </c>
      <c r="I293" s="8" t="s">
        <v>796</v>
      </c>
      <c r="J293" s="8" t="s">
        <v>797</v>
      </c>
      <c r="K293" s="8" t="s">
        <v>75</v>
      </c>
      <c r="L293" s="24">
        <v>260</v>
      </c>
      <c r="M293" s="25">
        <v>0</v>
      </c>
      <c r="N293" s="26">
        <f t="shared" si="12"/>
        <v>0</v>
      </c>
      <c r="O293" s="8" t="s">
        <v>123</v>
      </c>
      <c r="P293" s="8" t="s">
        <v>6</v>
      </c>
      <c r="Q293" s="24">
        <f t="shared" si="11"/>
        <v>130</v>
      </c>
    </row>
    <row r="294" spans="2:17" ht="34.5" x14ac:dyDescent="0.25">
      <c r="B294" s="13">
        <f t="shared" si="13"/>
        <v>287</v>
      </c>
      <c r="C294" s="23">
        <v>45742</v>
      </c>
      <c r="D294" s="8" t="s">
        <v>23</v>
      </c>
      <c r="E294" s="8" t="s">
        <v>749</v>
      </c>
      <c r="F294" s="8" t="s">
        <v>798</v>
      </c>
      <c r="G294" s="8" t="s">
        <v>799</v>
      </c>
      <c r="H294" s="8" t="s">
        <v>30</v>
      </c>
      <c r="I294" s="8" t="s">
        <v>800</v>
      </c>
      <c r="J294" s="8" t="s">
        <v>801</v>
      </c>
      <c r="K294" s="8" t="s">
        <v>75</v>
      </c>
      <c r="L294" s="24">
        <v>130</v>
      </c>
      <c r="M294" s="25">
        <v>0</v>
      </c>
      <c r="N294" s="26">
        <f t="shared" si="12"/>
        <v>0</v>
      </c>
      <c r="O294" s="8" t="s">
        <v>123</v>
      </c>
      <c r="P294" s="8" t="s">
        <v>6</v>
      </c>
      <c r="Q294" s="24">
        <f t="shared" si="11"/>
        <v>65</v>
      </c>
    </row>
    <row r="295" spans="2:17" ht="34.5" x14ac:dyDescent="0.25">
      <c r="B295" s="13">
        <f t="shared" si="13"/>
        <v>288</v>
      </c>
      <c r="C295" s="23">
        <v>45742</v>
      </c>
      <c r="D295" s="8" t="s">
        <v>23</v>
      </c>
      <c r="E295" s="8" t="s">
        <v>749</v>
      </c>
      <c r="F295" s="8" t="s">
        <v>802</v>
      </c>
      <c r="G295" s="8" t="s">
        <v>803</v>
      </c>
      <c r="H295" s="8" t="s">
        <v>30</v>
      </c>
      <c r="I295" s="8" t="s">
        <v>804</v>
      </c>
      <c r="J295" s="8" t="s">
        <v>805</v>
      </c>
      <c r="K295" s="8" t="s">
        <v>75</v>
      </c>
      <c r="L295" s="24">
        <v>46</v>
      </c>
      <c r="M295" s="25">
        <v>0</v>
      </c>
      <c r="N295" s="26">
        <f t="shared" si="12"/>
        <v>0</v>
      </c>
      <c r="O295" s="8" t="s">
        <v>123</v>
      </c>
      <c r="P295" s="8" t="s">
        <v>6</v>
      </c>
      <c r="Q295" s="24">
        <f t="shared" si="11"/>
        <v>23</v>
      </c>
    </row>
    <row r="296" spans="2:17" ht="34.5" x14ac:dyDescent="0.25">
      <c r="B296" s="13">
        <f t="shared" si="13"/>
        <v>289</v>
      </c>
      <c r="C296" s="23">
        <v>45742</v>
      </c>
      <c r="D296" s="8" t="s">
        <v>23</v>
      </c>
      <c r="E296" s="8" t="s">
        <v>749</v>
      </c>
      <c r="F296" s="8" t="s">
        <v>806</v>
      </c>
      <c r="G296" s="8" t="s">
        <v>807</v>
      </c>
      <c r="H296" s="8" t="s">
        <v>30</v>
      </c>
      <c r="I296" s="8" t="s">
        <v>808</v>
      </c>
      <c r="J296" s="8" t="s">
        <v>809</v>
      </c>
      <c r="K296" s="8" t="s">
        <v>75</v>
      </c>
      <c r="L296" s="24">
        <v>101</v>
      </c>
      <c r="M296" s="25">
        <v>0</v>
      </c>
      <c r="N296" s="26">
        <f t="shared" si="12"/>
        <v>0</v>
      </c>
      <c r="O296" s="8" t="s">
        <v>123</v>
      </c>
      <c r="P296" s="8" t="s">
        <v>6</v>
      </c>
      <c r="Q296" s="24">
        <f t="shared" si="11"/>
        <v>50.5</v>
      </c>
    </row>
    <row r="297" spans="2:17" ht="34.5" x14ac:dyDescent="0.25">
      <c r="B297" s="13">
        <f t="shared" si="13"/>
        <v>290</v>
      </c>
      <c r="C297" s="23">
        <v>45742</v>
      </c>
      <c r="D297" s="8" t="s">
        <v>43</v>
      </c>
      <c r="E297" s="8" t="s">
        <v>612</v>
      </c>
      <c r="F297" s="8" t="s">
        <v>810</v>
      </c>
      <c r="G297" s="8" t="s">
        <v>811</v>
      </c>
      <c r="H297" s="8" t="s">
        <v>30</v>
      </c>
      <c r="I297" s="8" t="s">
        <v>812</v>
      </c>
      <c r="J297" s="8" t="s">
        <v>151</v>
      </c>
      <c r="K297" s="8" t="s">
        <v>75</v>
      </c>
      <c r="L297" s="24">
        <v>98</v>
      </c>
      <c r="M297" s="25">
        <v>0</v>
      </c>
      <c r="N297" s="26">
        <f t="shared" si="12"/>
        <v>0</v>
      </c>
      <c r="O297" s="8" t="s">
        <v>123</v>
      </c>
      <c r="P297" s="8" t="s">
        <v>6</v>
      </c>
      <c r="Q297" s="24">
        <f t="shared" si="11"/>
        <v>49</v>
      </c>
    </row>
    <row r="298" spans="2:17" ht="34.5" x14ac:dyDescent="0.25">
      <c r="B298" s="13">
        <f t="shared" si="13"/>
        <v>291</v>
      </c>
      <c r="C298" s="23">
        <v>45742</v>
      </c>
      <c r="D298" s="8" t="s">
        <v>23</v>
      </c>
      <c r="E298" s="8" t="s">
        <v>85</v>
      </c>
      <c r="F298" s="8" t="s">
        <v>813</v>
      </c>
      <c r="G298" s="8" t="s">
        <v>814</v>
      </c>
      <c r="H298" s="8" t="s">
        <v>30</v>
      </c>
      <c r="I298" s="8" t="s">
        <v>815</v>
      </c>
      <c r="J298" s="8" t="s">
        <v>476</v>
      </c>
      <c r="K298" s="8" t="s">
        <v>75</v>
      </c>
      <c r="L298" s="24">
        <v>84</v>
      </c>
      <c r="M298" s="25">
        <v>0</v>
      </c>
      <c r="N298" s="26">
        <f t="shared" si="12"/>
        <v>0</v>
      </c>
      <c r="O298" s="8" t="s">
        <v>123</v>
      </c>
      <c r="P298" s="8" t="s">
        <v>6</v>
      </c>
      <c r="Q298" s="24">
        <f t="shared" si="11"/>
        <v>42</v>
      </c>
    </row>
    <row r="299" spans="2:17" ht="34.5" x14ac:dyDescent="0.25">
      <c r="B299" s="13">
        <f t="shared" si="13"/>
        <v>292</v>
      </c>
      <c r="C299" s="23">
        <v>45744</v>
      </c>
      <c r="D299" s="8" t="s">
        <v>43</v>
      </c>
      <c r="E299" s="8" t="s">
        <v>720</v>
      </c>
      <c r="F299" s="8" t="s">
        <v>725</v>
      </c>
      <c r="G299" s="8" t="s">
        <v>726</v>
      </c>
      <c r="H299" s="8" t="s">
        <v>30</v>
      </c>
      <c r="I299" s="8" t="s">
        <v>727</v>
      </c>
      <c r="J299" s="8" t="s">
        <v>509</v>
      </c>
      <c r="K299" s="8" t="s">
        <v>75</v>
      </c>
      <c r="L299" s="24">
        <v>500</v>
      </c>
      <c r="M299" s="25">
        <v>0</v>
      </c>
      <c r="N299" s="26">
        <f t="shared" si="12"/>
        <v>0</v>
      </c>
      <c r="O299" s="8" t="s">
        <v>123</v>
      </c>
      <c r="P299" s="8" t="s">
        <v>6</v>
      </c>
      <c r="Q299" s="24">
        <f t="shared" si="11"/>
        <v>250</v>
      </c>
    </row>
    <row r="300" spans="2:17" ht="34.5" x14ac:dyDescent="0.25">
      <c r="B300" s="13">
        <f t="shared" si="13"/>
        <v>293</v>
      </c>
      <c r="C300" s="23">
        <v>45744</v>
      </c>
      <c r="D300" s="8" t="s">
        <v>43</v>
      </c>
      <c r="E300" s="8" t="s">
        <v>720</v>
      </c>
      <c r="F300" s="8" t="s">
        <v>816</v>
      </c>
      <c r="G300" s="8" t="s">
        <v>817</v>
      </c>
      <c r="H300" s="8" t="s">
        <v>30</v>
      </c>
      <c r="I300" s="8" t="s">
        <v>818</v>
      </c>
      <c r="J300" s="8" t="s">
        <v>486</v>
      </c>
      <c r="K300" s="8" t="s">
        <v>75</v>
      </c>
      <c r="L300" s="24">
        <v>1000</v>
      </c>
      <c r="M300" s="25">
        <v>0</v>
      </c>
      <c r="N300" s="26">
        <f t="shared" si="12"/>
        <v>0</v>
      </c>
      <c r="O300" s="8" t="s">
        <v>123</v>
      </c>
      <c r="P300" s="8" t="s">
        <v>6</v>
      </c>
      <c r="Q300" s="24">
        <f t="shared" si="11"/>
        <v>500</v>
      </c>
    </row>
    <row r="301" spans="2:17" ht="34.5" customHeight="1" x14ac:dyDescent="0.25">
      <c r="B301" s="13">
        <f t="shared" si="13"/>
        <v>294</v>
      </c>
      <c r="C301" s="12">
        <v>45736</v>
      </c>
      <c r="D301" s="8" t="s">
        <v>25</v>
      </c>
      <c r="E301" s="8" t="s">
        <v>47</v>
      </c>
      <c r="F301" s="8" t="s">
        <v>47</v>
      </c>
      <c r="G301" s="8" t="s">
        <v>819</v>
      </c>
      <c r="H301" s="8" t="s">
        <v>48</v>
      </c>
      <c r="I301" s="8" t="s">
        <v>820</v>
      </c>
      <c r="J301" s="8" t="s">
        <v>181</v>
      </c>
      <c r="K301" s="8" t="s">
        <v>235</v>
      </c>
      <c r="L301" s="9">
        <v>22</v>
      </c>
      <c r="M301" s="11">
        <v>1200</v>
      </c>
      <c r="N301" s="10">
        <f t="shared" si="12"/>
        <v>26400</v>
      </c>
      <c r="O301" s="8" t="s">
        <v>126</v>
      </c>
      <c r="P301" s="8" t="s">
        <v>0</v>
      </c>
      <c r="Q301" s="9">
        <v>158</v>
      </c>
    </row>
    <row r="302" spans="2:17" ht="34.5" customHeight="1" x14ac:dyDescent="0.25">
      <c r="B302" s="13">
        <f t="shared" si="13"/>
        <v>295</v>
      </c>
      <c r="C302" s="12">
        <v>45743</v>
      </c>
      <c r="D302" s="8" t="s">
        <v>9</v>
      </c>
      <c r="E302" s="8" t="s">
        <v>9</v>
      </c>
      <c r="F302" s="8" t="s">
        <v>821</v>
      </c>
      <c r="G302" s="8" t="s">
        <v>822</v>
      </c>
      <c r="H302" s="8" t="s">
        <v>823</v>
      </c>
      <c r="I302" s="8" t="s">
        <v>824</v>
      </c>
      <c r="J302" s="8" t="s">
        <v>388</v>
      </c>
      <c r="K302" s="8" t="s">
        <v>60</v>
      </c>
      <c r="L302" s="24">
        <v>15000</v>
      </c>
      <c r="M302" s="25">
        <v>4.7</v>
      </c>
      <c r="N302" s="26">
        <f t="shared" si="12"/>
        <v>70500</v>
      </c>
      <c r="O302" s="8" t="s">
        <v>358</v>
      </c>
      <c r="P302" s="8" t="s">
        <v>0</v>
      </c>
      <c r="Q302" s="24">
        <f>+L302/300</f>
        <v>50</v>
      </c>
    </row>
    <row r="303" spans="2:17" ht="34.5" customHeight="1" x14ac:dyDescent="0.25">
      <c r="B303" s="13">
        <f t="shared" si="13"/>
        <v>296</v>
      </c>
      <c r="C303" s="12">
        <v>45743</v>
      </c>
      <c r="D303" s="8" t="s">
        <v>9</v>
      </c>
      <c r="E303" s="8" t="s">
        <v>84</v>
      </c>
      <c r="F303" s="8" t="s">
        <v>825</v>
      </c>
      <c r="G303" s="8" t="s">
        <v>826</v>
      </c>
      <c r="H303" s="8" t="s">
        <v>30</v>
      </c>
      <c r="I303" s="8" t="s">
        <v>827</v>
      </c>
      <c r="J303" s="8" t="s">
        <v>392</v>
      </c>
      <c r="K303" s="8" t="s">
        <v>60</v>
      </c>
      <c r="L303" s="24">
        <v>15000</v>
      </c>
      <c r="M303" s="25">
        <v>4.7</v>
      </c>
      <c r="N303" s="26">
        <f t="shared" si="12"/>
        <v>70500</v>
      </c>
      <c r="O303" s="8" t="s">
        <v>358</v>
      </c>
      <c r="P303" s="8" t="s">
        <v>0</v>
      </c>
      <c r="Q303" s="24">
        <f>+L303/300</f>
        <v>50</v>
      </c>
    </row>
    <row r="304" spans="2:17" s="2" customFormat="1" ht="34.5" customHeight="1" x14ac:dyDescent="0.25">
      <c r="B304" s="13">
        <f t="shared" si="13"/>
        <v>297</v>
      </c>
      <c r="C304" s="12">
        <v>45743</v>
      </c>
      <c r="D304" s="8" t="s">
        <v>9</v>
      </c>
      <c r="E304" s="8" t="s">
        <v>9</v>
      </c>
      <c r="F304" s="8" t="s">
        <v>828</v>
      </c>
      <c r="G304" s="8" t="s">
        <v>829</v>
      </c>
      <c r="H304" s="8" t="s">
        <v>30</v>
      </c>
      <c r="I304" s="8" t="s">
        <v>830</v>
      </c>
      <c r="J304" s="8" t="s">
        <v>396</v>
      </c>
      <c r="K304" s="8" t="s">
        <v>78</v>
      </c>
      <c r="L304" s="9">
        <v>200</v>
      </c>
      <c r="M304" s="11">
        <v>94.39</v>
      </c>
      <c r="N304" s="10">
        <f t="shared" si="12"/>
        <v>18878</v>
      </c>
      <c r="O304" s="8" t="s">
        <v>79</v>
      </c>
      <c r="P304" s="8" t="s">
        <v>0</v>
      </c>
      <c r="Q304" s="9">
        <f>L304/10</f>
        <v>20</v>
      </c>
    </row>
    <row r="305" spans="2:17" s="2" customFormat="1" ht="34.5" customHeight="1" x14ac:dyDescent="0.25">
      <c r="B305" s="13">
        <f t="shared" si="13"/>
        <v>298</v>
      </c>
      <c r="C305" s="12">
        <v>45743</v>
      </c>
      <c r="D305" s="8" t="s">
        <v>9</v>
      </c>
      <c r="E305" s="8" t="s">
        <v>9</v>
      </c>
      <c r="F305" s="8" t="s">
        <v>831</v>
      </c>
      <c r="G305" s="8" t="s">
        <v>832</v>
      </c>
      <c r="H305" s="8" t="s">
        <v>30</v>
      </c>
      <c r="I305" s="8" t="s">
        <v>833</v>
      </c>
      <c r="J305" s="8" t="s">
        <v>399</v>
      </c>
      <c r="K305" s="8" t="s">
        <v>78</v>
      </c>
      <c r="L305" s="9">
        <v>224</v>
      </c>
      <c r="M305" s="11">
        <v>94.39</v>
      </c>
      <c r="N305" s="10">
        <f t="shared" si="12"/>
        <v>21143.360000000001</v>
      </c>
      <c r="O305" s="8" t="s">
        <v>79</v>
      </c>
      <c r="P305" s="8" t="s">
        <v>0</v>
      </c>
      <c r="Q305" s="9">
        <f>L305/10</f>
        <v>22.4</v>
      </c>
    </row>
    <row r="306" spans="2:17" s="2" customFormat="1" ht="34.5" customHeight="1" x14ac:dyDescent="0.25">
      <c r="B306" s="13">
        <f t="shared" si="13"/>
        <v>299</v>
      </c>
      <c r="C306" s="12">
        <v>45743</v>
      </c>
      <c r="D306" s="8" t="s">
        <v>9</v>
      </c>
      <c r="E306" s="8" t="s">
        <v>9</v>
      </c>
      <c r="F306" s="8" t="s">
        <v>834</v>
      </c>
      <c r="G306" s="8" t="s">
        <v>835</v>
      </c>
      <c r="H306" s="8" t="s">
        <v>836</v>
      </c>
      <c r="I306" s="8" t="s">
        <v>837</v>
      </c>
      <c r="J306" s="8" t="s">
        <v>400</v>
      </c>
      <c r="K306" s="8" t="s">
        <v>78</v>
      </c>
      <c r="L306" s="9">
        <v>250</v>
      </c>
      <c r="M306" s="11">
        <v>94.39</v>
      </c>
      <c r="N306" s="10">
        <f t="shared" si="12"/>
        <v>23597.5</v>
      </c>
      <c r="O306" s="8" t="s">
        <v>79</v>
      </c>
      <c r="P306" s="8" t="s">
        <v>0</v>
      </c>
      <c r="Q306" s="9">
        <f>L306/10</f>
        <v>25</v>
      </c>
    </row>
    <row r="307" spans="2:17" s="2" customFormat="1" ht="34.5" customHeight="1" x14ac:dyDescent="0.25">
      <c r="B307" s="13">
        <f t="shared" si="13"/>
        <v>300</v>
      </c>
      <c r="C307" s="12">
        <v>45743</v>
      </c>
      <c r="D307" s="8" t="s">
        <v>9</v>
      </c>
      <c r="E307" s="8" t="s">
        <v>9</v>
      </c>
      <c r="F307" s="8" t="s">
        <v>838</v>
      </c>
      <c r="G307" s="8" t="s">
        <v>839</v>
      </c>
      <c r="H307" s="8" t="s">
        <v>30</v>
      </c>
      <c r="I307" s="8" t="s">
        <v>840</v>
      </c>
      <c r="J307" s="8" t="s">
        <v>404</v>
      </c>
      <c r="K307" s="8" t="s">
        <v>78</v>
      </c>
      <c r="L307" s="9">
        <v>425</v>
      </c>
      <c r="M307" s="11">
        <v>94.39</v>
      </c>
      <c r="N307" s="10">
        <f t="shared" si="12"/>
        <v>40115.75</v>
      </c>
      <c r="O307" s="8" t="s">
        <v>79</v>
      </c>
      <c r="P307" s="8" t="s">
        <v>0</v>
      </c>
      <c r="Q307" s="9">
        <f>L307/10</f>
        <v>42.5</v>
      </c>
    </row>
    <row r="308" spans="2:17" s="2" customFormat="1" ht="34.5" customHeight="1" x14ac:dyDescent="0.25">
      <c r="B308" s="13">
        <f t="shared" si="13"/>
        <v>301</v>
      </c>
      <c r="C308" s="12">
        <v>45743</v>
      </c>
      <c r="D308" s="8" t="s">
        <v>9</v>
      </c>
      <c r="E308" s="8" t="s">
        <v>9</v>
      </c>
      <c r="F308" s="8" t="s">
        <v>841</v>
      </c>
      <c r="G308" s="8" t="s">
        <v>842</v>
      </c>
      <c r="H308" s="8" t="s">
        <v>30</v>
      </c>
      <c r="I308" s="8" t="s">
        <v>843</v>
      </c>
      <c r="J308" s="8" t="s">
        <v>415</v>
      </c>
      <c r="K308" s="8" t="s">
        <v>78</v>
      </c>
      <c r="L308" s="9">
        <v>110</v>
      </c>
      <c r="M308" s="11">
        <v>94.39</v>
      </c>
      <c r="N308" s="10">
        <f t="shared" si="12"/>
        <v>10382.9</v>
      </c>
      <c r="O308" s="8" t="s">
        <v>79</v>
      </c>
      <c r="P308" s="8" t="s">
        <v>0</v>
      </c>
      <c r="Q308" s="9">
        <f>L308/10</f>
        <v>11</v>
      </c>
    </row>
    <row r="309" spans="2:17" s="28" customFormat="1" ht="34.5" customHeight="1" x14ac:dyDescent="0.25">
      <c r="B309" s="13">
        <f t="shared" si="13"/>
        <v>302</v>
      </c>
      <c r="C309" s="12">
        <v>45743</v>
      </c>
      <c r="D309" s="8" t="s">
        <v>9</v>
      </c>
      <c r="E309" s="8" t="s">
        <v>9</v>
      </c>
      <c r="F309" s="8" t="s">
        <v>841</v>
      </c>
      <c r="G309" s="8" t="s">
        <v>842</v>
      </c>
      <c r="H309" s="8" t="s">
        <v>30</v>
      </c>
      <c r="I309" s="8" t="s">
        <v>843</v>
      </c>
      <c r="J309" s="8" t="s">
        <v>415</v>
      </c>
      <c r="K309" s="8" t="s">
        <v>844</v>
      </c>
      <c r="L309" s="9">
        <v>200</v>
      </c>
      <c r="M309" s="11">
        <v>65</v>
      </c>
      <c r="N309" s="10">
        <f t="shared" si="12"/>
        <v>13000</v>
      </c>
      <c r="O309" s="8" t="s">
        <v>130</v>
      </c>
      <c r="P309" s="29" t="s">
        <v>0</v>
      </c>
      <c r="Q309" s="9">
        <f>+L309/10</f>
        <v>20</v>
      </c>
    </row>
    <row r="310" spans="2:17" s="2" customFormat="1" ht="34.5" customHeight="1" x14ac:dyDescent="0.25">
      <c r="B310" s="13">
        <f t="shared" si="13"/>
        <v>303</v>
      </c>
      <c r="C310" s="12">
        <v>45743</v>
      </c>
      <c r="D310" s="8" t="s">
        <v>9</v>
      </c>
      <c r="E310" s="8" t="s">
        <v>9</v>
      </c>
      <c r="F310" s="8" t="s">
        <v>841</v>
      </c>
      <c r="G310" s="8" t="s">
        <v>842</v>
      </c>
      <c r="H310" s="8" t="s">
        <v>30</v>
      </c>
      <c r="I310" s="8" t="s">
        <v>843</v>
      </c>
      <c r="J310" s="8" t="s">
        <v>415</v>
      </c>
      <c r="K310" s="8" t="s">
        <v>80</v>
      </c>
      <c r="L310" s="9">
        <v>160</v>
      </c>
      <c r="M310" s="11">
        <v>205</v>
      </c>
      <c r="N310" s="10">
        <f t="shared" si="12"/>
        <v>32800</v>
      </c>
      <c r="O310" s="8" t="s">
        <v>79</v>
      </c>
      <c r="P310" s="8" t="s">
        <v>0</v>
      </c>
      <c r="Q310" s="9">
        <f>L310/10</f>
        <v>16</v>
      </c>
    </row>
    <row r="311" spans="2:17" s="2" customFormat="1" ht="34.5" customHeight="1" x14ac:dyDescent="0.25">
      <c r="B311" s="13">
        <f t="shared" si="13"/>
        <v>304</v>
      </c>
      <c r="C311" s="12">
        <v>45743</v>
      </c>
      <c r="D311" s="8" t="s">
        <v>9</v>
      </c>
      <c r="E311" s="8" t="s">
        <v>9</v>
      </c>
      <c r="F311" s="8" t="s">
        <v>845</v>
      </c>
      <c r="G311" s="8" t="s">
        <v>846</v>
      </c>
      <c r="H311" s="8" t="s">
        <v>847</v>
      </c>
      <c r="I311" s="8" t="s">
        <v>848</v>
      </c>
      <c r="J311" s="8" t="s">
        <v>419</v>
      </c>
      <c r="K311" s="8" t="s">
        <v>78</v>
      </c>
      <c r="L311" s="9">
        <v>571</v>
      </c>
      <c r="M311" s="11">
        <v>94.39</v>
      </c>
      <c r="N311" s="10">
        <f t="shared" si="12"/>
        <v>53896.69</v>
      </c>
      <c r="O311" s="8" t="s">
        <v>79</v>
      </c>
      <c r="P311" s="8" t="s">
        <v>0</v>
      </c>
      <c r="Q311" s="9">
        <f>L311/10</f>
        <v>57.1</v>
      </c>
    </row>
    <row r="312" spans="2:17" s="28" customFormat="1" ht="34.5" customHeight="1" x14ac:dyDescent="0.25">
      <c r="B312" s="13">
        <f t="shared" si="13"/>
        <v>305</v>
      </c>
      <c r="C312" s="12">
        <v>45743</v>
      </c>
      <c r="D312" s="8" t="s">
        <v>9</v>
      </c>
      <c r="E312" s="8" t="s">
        <v>9</v>
      </c>
      <c r="F312" s="8" t="s">
        <v>845</v>
      </c>
      <c r="G312" s="8" t="s">
        <v>846</v>
      </c>
      <c r="H312" s="8" t="s">
        <v>847</v>
      </c>
      <c r="I312" s="8" t="s">
        <v>848</v>
      </c>
      <c r="J312" s="8" t="s">
        <v>419</v>
      </c>
      <c r="K312" s="8" t="s">
        <v>844</v>
      </c>
      <c r="L312" s="9">
        <v>61</v>
      </c>
      <c r="M312" s="11">
        <v>65</v>
      </c>
      <c r="N312" s="10">
        <f t="shared" si="12"/>
        <v>3965</v>
      </c>
      <c r="O312" s="8" t="s">
        <v>130</v>
      </c>
      <c r="P312" s="29" t="s">
        <v>0</v>
      </c>
      <c r="Q312" s="9">
        <f>+L312/10</f>
        <v>6.1</v>
      </c>
    </row>
    <row r="313" spans="2:17" s="2" customFormat="1" ht="34.5" customHeight="1" x14ac:dyDescent="0.25">
      <c r="B313" s="13">
        <f t="shared" si="13"/>
        <v>306</v>
      </c>
      <c r="C313" s="12">
        <v>45743</v>
      </c>
      <c r="D313" s="8" t="s">
        <v>9</v>
      </c>
      <c r="E313" s="8" t="s">
        <v>9</v>
      </c>
      <c r="F313" s="8" t="s">
        <v>849</v>
      </c>
      <c r="G313" s="8" t="s">
        <v>850</v>
      </c>
      <c r="H313" s="8" t="s">
        <v>30</v>
      </c>
      <c r="I313" s="8" t="s">
        <v>851</v>
      </c>
      <c r="J313" s="8" t="s">
        <v>423</v>
      </c>
      <c r="K313" s="8" t="s">
        <v>78</v>
      </c>
      <c r="L313" s="9">
        <v>400</v>
      </c>
      <c r="M313" s="11">
        <v>94.39</v>
      </c>
      <c r="N313" s="10">
        <f t="shared" si="12"/>
        <v>37756</v>
      </c>
      <c r="O313" s="8" t="s">
        <v>79</v>
      </c>
      <c r="P313" s="8" t="s">
        <v>0</v>
      </c>
      <c r="Q313" s="9">
        <f>L313/10</f>
        <v>40</v>
      </c>
    </row>
    <row r="314" spans="2:17" ht="34.5" customHeight="1" x14ac:dyDescent="0.25">
      <c r="B314" s="13">
        <f t="shared" si="13"/>
        <v>307</v>
      </c>
      <c r="C314" s="23">
        <v>45741</v>
      </c>
      <c r="D314" s="8" t="s">
        <v>27</v>
      </c>
      <c r="E314" s="8" t="s">
        <v>82</v>
      </c>
      <c r="F314" s="8" t="s">
        <v>82</v>
      </c>
      <c r="G314" s="8" t="s">
        <v>177</v>
      </c>
      <c r="H314" s="8" t="s">
        <v>4</v>
      </c>
      <c r="I314" s="8" t="s">
        <v>176</v>
      </c>
      <c r="J314" s="8" t="s">
        <v>400</v>
      </c>
      <c r="K314" s="8" t="s">
        <v>53</v>
      </c>
      <c r="L314" s="24">
        <v>510</v>
      </c>
      <c r="M314" s="25">
        <v>2711.8</v>
      </c>
      <c r="N314" s="26">
        <f t="shared" si="12"/>
        <v>1383018</v>
      </c>
      <c r="O314" s="8" t="s">
        <v>74</v>
      </c>
      <c r="P314" s="8" t="s">
        <v>1</v>
      </c>
      <c r="Q314" s="24">
        <f>L314</f>
        <v>510</v>
      </c>
    </row>
    <row r="315" spans="2:17" ht="34.5" customHeight="1" x14ac:dyDescent="0.25">
      <c r="B315" s="13">
        <f t="shared" si="13"/>
        <v>308</v>
      </c>
      <c r="C315" s="23">
        <v>45741</v>
      </c>
      <c r="D315" s="8" t="s">
        <v>27</v>
      </c>
      <c r="E315" s="8" t="s">
        <v>852</v>
      </c>
      <c r="F315" s="8" t="s">
        <v>852</v>
      </c>
      <c r="G315" s="8" t="s">
        <v>853</v>
      </c>
      <c r="H315" s="8" t="s">
        <v>4</v>
      </c>
      <c r="I315" s="8" t="s">
        <v>854</v>
      </c>
      <c r="J315" s="8" t="s">
        <v>404</v>
      </c>
      <c r="K315" s="8" t="s">
        <v>53</v>
      </c>
      <c r="L315" s="24">
        <v>255</v>
      </c>
      <c r="M315" s="25">
        <v>2711.8</v>
      </c>
      <c r="N315" s="26">
        <f t="shared" si="12"/>
        <v>691509</v>
      </c>
      <c r="O315" s="8" t="s">
        <v>74</v>
      </c>
      <c r="P315" s="8" t="s">
        <v>1</v>
      </c>
      <c r="Q315" s="24">
        <f>L315</f>
        <v>255</v>
      </c>
    </row>
    <row r="316" spans="2:17" ht="34.5" customHeight="1" x14ac:dyDescent="0.25">
      <c r="B316" s="13">
        <f t="shared" si="13"/>
        <v>309</v>
      </c>
      <c r="C316" s="23">
        <v>45742</v>
      </c>
      <c r="D316" s="8" t="s">
        <v>25</v>
      </c>
      <c r="E316" s="8" t="s">
        <v>90</v>
      </c>
      <c r="F316" s="8" t="s">
        <v>855</v>
      </c>
      <c r="G316" s="8" t="s">
        <v>856</v>
      </c>
      <c r="H316" s="8" t="s">
        <v>30</v>
      </c>
      <c r="I316" s="8" t="s">
        <v>857</v>
      </c>
      <c r="J316" s="8" t="s">
        <v>415</v>
      </c>
      <c r="K316" s="8" t="s">
        <v>95</v>
      </c>
      <c r="L316" s="24">
        <v>460</v>
      </c>
      <c r="M316" s="25">
        <v>120</v>
      </c>
      <c r="N316" s="26">
        <f t="shared" si="12"/>
        <v>55200</v>
      </c>
      <c r="O316" s="8" t="s">
        <v>91</v>
      </c>
      <c r="P316" s="8" t="s">
        <v>1</v>
      </c>
      <c r="Q316" s="24">
        <f>L316/10</f>
        <v>46</v>
      </c>
    </row>
    <row r="317" spans="2:17" ht="34.5" customHeight="1" x14ac:dyDescent="0.25">
      <c r="B317" s="13">
        <f t="shared" si="13"/>
        <v>310</v>
      </c>
      <c r="C317" s="23">
        <v>45742</v>
      </c>
      <c r="D317" s="8" t="s">
        <v>25</v>
      </c>
      <c r="E317" s="8" t="s">
        <v>90</v>
      </c>
      <c r="F317" s="8" t="s">
        <v>855</v>
      </c>
      <c r="G317" s="8" t="s">
        <v>856</v>
      </c>
      <c r="H317" s="8" t="s">
        <v>30</v>
      </c>
      <c r="I317" s="8" t="s">
        <v>857</v>
      </c>
      <c r="J317" s="8" t="s">
        <v>415</v>
      </c>
      <c r="K317" s="8" t="s">
        <v>94</v>
      </c>
      <c r="L317" s="24">
        <v>230</v>
      </c>
      <c r="M317" s="25">
        <v>110</v>
      </c>
      <c r="N317" s="26">
        <f t="shared" si="12"/>
        <v>25300</v>
      </c>
      <c r="O317" s="8" t="s">
        <v>91</v>
      </c>
      <c r="P317" s="8" t="s">
        <v>1</v>
      </c>
      <c r="Q317" s="24">
        <f>L317/5</f>
        <v>46</v>
      </c>
    </row>
    <row r="318" spans="2:17" ht="34.5" customHeight="1" x14ac:dyDescent="0.25">
      <c r="B318" s="13">
        <f t="shared" si="13"/>
        <v>311</v>
      </c>
      <c r="C318" s="23">
        <v>45742</v>
      </c>
      <c r="D318" s="8" t="s">
        <v>25</v>
      </c>
      <c r="E318" s="8" t="s">
        <v>90</v>
      </c>
      <c r="F318" s="8" t="s">
        <v>855</v>
      </c>
      <c r="G318" s="8" t="s">
        <v>856</v>
      </c>
      <c r="H318" s="8" t="s">
        <v>30</v>
      </c>
      <c r="I318" s="8" t="s">
        <v>857</v>
      </c>
      <c r="J318" s="8" t="s">
        <v>415</v>
      </c>
      <c r="K318" s="8" t="s">
        <v>92</v>
      </c>
      <c r="L318" s="24">
        <v>2760</v>
      </c>
      <c r="M318" s="25">
        <v>0.8</v>
      </c>
      <c r="N318" s="26">
        <f t="shared" si="12"/>
        <v>2208</v>
      </c>
      <c r="O318" s="8" t="s">
        <v>91</v>
      </c>
      <c r="P318" s="8" t="s">
        <v>1</v>
      </c>
      <c r="Q318" s="24">
        <f>L318/60</f>
        <v>46</v>
      </c>
    </row>
    <row r="319" spans="2:17" ht="34.5" customHeight="1" x14ac:dyDescent="0.25">
      <c r="B319" s="13">
        <f t="shared" si="13"/>
        <v>312</v>
      </c>
      <c r="C319" s="23">
        <v>45743</v>
      </c>
      <c r="D319" s="8" t="s">
        <v>9</v>
      </c>
      <c r="E319" s="8" t="s">
        <v>185</v>
      </c>
      <c r="F319" s="8" t="s">
        <v>858</v>
      </c>
      <c r="G319" s="8" t="s">
        <v>859</v>
      </c>
      <c r="H319" s="8" t="s">
        <v>146</v>
      </c>
      <c r="I319" s="8" t="s">
        <v>860</v>
      </c>
      <c r="J319" s="8" t="s">
        <v>419</v>
      </c>
      <c r="K319" s="8" t="s">
        <v>95</v>
      </c>
      <c r="L319" s="24">
        <v>1200</v>
      </c>
      <c r="M319" s="25">
        <v>120</v>
      </c>
      <c r="N319" s="26">
        <f t="shared" si="12"/>
        <v>144000</v>
      </c>
      <c r="O319" s="8" t="s">
        <v>91</v>
      </c>
      <c r="P319" s="8" t="s">
        <v>1</v>
      </c>
      <c r="Q319" s="24">
        <f>L319/10</f>
        <v>120</v>
      </c>
    </row>
    <row r="320" spans="2:17" ht="34.5" customHeight="1" x14ac:dyDescent="0.25">
      <c r="B320" s="13">
        <f t="shared" si="13"/>
        <v>313</v>
      </c>
      <c r="C320" s="23">
        <v>45743</v>
      </c>
      <c r="D320" s="8" t="s">
        <v>9</v>
      </c>
      <c r="E320" s="8" t="s">
        <v>185</v>
      </c>
      <c r="F320" s="8" t="s">
        <v>858</v>
      </c>
      <c r="G320" s="8" t="s">
        <v>859</v>
      </c>
      <c r="H320" s="8" t="s">
        <v>146</v>
      </c>
      <c r="I320" s="8" t="s">
        <v>860</v>
      </c>
      <c r="J320" s="8" t="s">
        <v>419</v>
      </c>
      <c r="K320" s="8" t="s">
        <v>94</v>
      </c>
      <c r="L320" s="24">
        <v>600</v>
      </c>
      <c r="M320" s="25">
        <v>110</v>
      </c>
      <c r="N320" s="26">
        <f t="shared" si="12"/>
        <v>66000</v>
      </c>
      <c r="O320" s="8" t="s">
        <v>91</v>
      </c>
      <c r="P320" s="8" t="s">
        <v>1</v>
      </c>
      <c r="Q320" s="24">
        <f>L320/5</f>
        <v>120</v>
      </c>
    </row>
    <row r="321" spans="1:17" ht="34.5" customHeight="1" x14ac:dyDescent="0.25">
      <c r="B321" s="13">
        <f t="shared" si="13"/>
        <v>314</v>
      </c>
      <c r="C321" s="23">
        <v>45743</v>
      </c>
      <c r="D321" s="8" t="s">
        <v>9</v>
      </c>
      <c r="E321" s="8" t="s">
        <v>185</v>
      </c>
      <c r="F321" s="8" t="s">
        <v>858</v>
      </c>
      <c r="G321" s="8" t="s">
        <v>859</v>
      </c>
      <c r="H321" s="8" t="s">
        <v>146</v>
      </c>
      <c r="I321" s="8" t="s">
        <v>860</v>
      </c>
      <c r="J321" s="8" t="s">
        <v>419</v>
      </c>
      <c r="K321" s="8" t="s">
        <v>92</v>
      </c>
      <c r="L321" s="24">
        <v>7200</v>
      </c>
      <c r="M321" s="25">
        <v>0.8</v>
      </c>
      <c r="N321" s="26">
        <f t="shared" si="12"/>
        <v>5760</v>
      </c>
      <c r="O321" s="8" t="s">
        <v>91</v>
      </c>
      <c r="P321" s="8" t="s">
        <v>1</v>
      </c>
      <c r="Q321" s="24">
        <f>L321/60</f>
        <v>120</v>
      </c>
    </row>
    <row r="322" spans="1:17" ht="34.5" customHeight="1" x14ac:dyDescent="0.25">
      <c r="B322" s="13">
        <f t="shared" si="13"/>
        <v>315</v>
      </c>
      <c r="C322" s="23">
        <v>45747</v>
      </c>
      <c r="D322" s="8" t="s">
        <v>28</v>
      </c>
      <c r="E322" s="8" t="s">
        <v>861</v>
      </c>
      <c r="F322" s="8" t="s">
        <v>861</v>
      </c>
      <c r="G322" s="8" t="s">
        <v>862</v>
      </c>
      <c r="H322" s="8" t="s">
        <v>4</v>
      </c>
      <c r="I322" s="8" t="s">
        <v>863</v>
      </c>
      <c r="J322" s="8" t="s">
        <v>428</v>
      </c>
      <c r="K322" s="8" t="s">
        <v>95</v>
      </c>
      <c r="L322" s="24">
        <v>1960</v>
      </c>
      <c r="M322" s="25">
        <v>120</v>
      </c>
      <c r="N322" s="26">
        <f t="shared" si="12"/>
        <v>235200</v>
      </c>
      <c r="O322" s="8" t="s">
        <v>91</v>
      </c>
      <c r="P322" s="8" t="s">
        <v>1</v>
      </c>
      <c r="Q322" s="24">
        <f>L322/10</f>
        <v>196</v>
      </c>
    </row>
    <row r="323" spans="1:17" ht="34.5" customHeight="1" x14ac:dyDescent="0.25">
      <c r="B323" s="13">
        <f t="shared" si="13"/>
        <v>316</v>
      </c>
      <c r="C323" s="23">
        <v>45747</v>
      </c>
      <c r="D323" s="8" t="s">
        <v>28</v>
      </c>
      <c r="E323" s="8" t="s">
        <v>861</v>
      </c>
      <c r="F323" s="8" t="s">
        <v>861</v>
      </c>
      <c r="G323" s="8" t="s">
        <v>862</v>
      </c>
      <c r="H323" s="8" t="s">
        <v>4</v>
      </c>
      <c r="I323" s="8" t="s">
        <v>863</v>
      </c>
      <c r="J323" s="8" t="s">
        <v>428</v>
      </c>
      <c r="K323" s="8" t="s">
        <v>94</v>
      </c>
      <c r="L323" s="24">
        <v>980</v>
      </c>
      <c r="M323" s="25">
        <v>110</v>
      </c>
      <c r="N323" s="26">
        <f t="shared" si="12"/>
        <v>107800</v>
      </c>
      <c r="O323" s="8" t="s">
        <v>91</v>
      </c>
      <c r="P323" s="8" t="s">
        <v>1</v>
      </c>
      <c r="Q323" s="24">
        <f>L323/5</f>
        <v>196</v>
      </c>
    </row>
    <row r="324" spans="1:17" ht="34.5" customHeight="1" x14ac:dyDescent="0.25">
      <c r="B324" s="13">
        <f t="shared" si="13"/>
        <v>317</v>
      </c>
      <c r="C324" s="23">
        <v>45747</v>
      </c>
      <c r="D324" s="8" t="s">
        <v>28</v>
      </c>
      <c r="E324" s="8" t="s">
        <v>861</v>
      </c>
      <c r="F324" s="8" t="s">
        <v>861</v>
      </c>
      <c r="G324" s="8" t="s">
        <v>862</v>
      </c>
      <c r="H324" s="8" t="s">
        <v>4</v>
      </c>
      <c r="I324" s="8" t="s">
        <v>863</v>
      </c>
      <c r="J324" s="8" t="s">
        <v>428</v>
      </c>
      <c r="K324" s="8" t="s">
        <v>92</v>
      </c>
      <c r="L324" s="24">
        <v>11760</v>
      </c>
      <c r="M324" s="25">
        <v>0.8</v>
      </c>
      <c r="N324" s="26">
        <f t="shared" si="12"/>
        <v>9408</v>
      </c>
      <c r="O324" s="8" t="s">
        <v>91</v>
      </c>
      <c r="P324" s="8" t="s">
        <v>1</v>
      </c>
      <c r="Q324" s="24">
        <f>L324/60</f>
        <v>196</v>
      </c>
    </row>
    <row r="325" spans="1:17" ht="34.5" customHeight="1" x14ac:dyDescent="0.25">
      <c r="B325" s="13">
        <f t="shared" si="13"/>
        <v>318</v>
      </c>
      <c r="C325" s="23">
        <v>45747</v>
      </c>
      <c r="D325" s="8" t="s">
        <v>29</v>
      </c>
      <c r="E325" s="8" t="s">
        <v>864</v>
      </c>
      <c r="F325" s="8" t="s">
        <v>864</v>
      </c>
      <c r="G325" s="8" t="s">
        <v>865</v>
      </c>
      <c r="H325" s="8" t="s">
        <v>4</v>
      </c>
      <c r="I325" s="8" t="s">
        <v>866</v>
      </c>
      <c r="J325" s="8" t="s">
        <v>438</v>
      </c>
      <c r="K325" s="8" t="s">
        <v>53</v>
      </c>
      <c r="L325" s="24">
        <v>1380</v>
      </c>
      <c r="M325" s="25">
        <v>2711.8</v>
      </c>
      <c r="N325" s="26">
        <f t="shared" si="12"/>
        <v>3742284.0000000005</v>
      </c>
      <c r="O325" s="8" t="s">
        <v>74</v>
      </c>
      <c r="P325" s="8" t="s">
        <v>1</v>
      </c>
      <c r="Q325" s="24">
        <f>L325</f>
        <v>1380</v>
      </c>
    </row>
    <row r="326" spans="1:17" ht="34.5" customHeight="1" x14ac:dyDescent="0.25">
      <c r="B326" s="13">
        <f t="shared" si="13"/>
        <v>319</v>
      </c>
      <c r="C326" s="23">
        <v>45747</v>
      </c>
      <c r="D326" s="8" t="s">
        <v>28</v>
      </c>
      <c r="E326" s="8" t="s">
        <v>867</v>
      </c>
      <c r="F326" s="8" t="s">
        <v>868</v>
      </c>
      <c r="G326" s="8" t="s">
        <v>869</v>
      </c>
      <c r="H326" s="8" t="s">
        <v>30</v>
      </c>
      <c r="I326" s="8" t="s">
        <v>870</v>
      </c>
      <c r="J326" s="8" t="s">
        <v>475</v>
      </c>
      <c r="K326" s="8" t="s">
        <v>95</v>
      </c>
      <c r="L326" s="24">
        <v>80</v>
      </c>
      <c r="M326" s="25">
        <v>120</v>
      </c>
      <c r="N326" s="26">
        <f t="shared" si="12"/>
        <v>9600</v>
      </c>
      <c r="O326" s="8" t="s">
        <v>91</v>
      </c>
      <c r="P326" s="8" t="s">
        <v>1</v>
      </c>
      <c r="Q326" s="24">
        <f>L326/10</f>
        <v>8</v>
      </c>
    </row>
    <row r="327" spans="1:17" ht="34.5" customHeight="1" x14ac:dyDescent="0.25">
      <c r="B327" s="13">
        <f t="shared" si="13"/>
        <v>320</v>
      </c>
      <c r="C327" s="23">
        <v>45747</v>
      </c>
      <c r="D327" s="8" t="s">
        <v>28</v>
      </c>
      <c r="E327" s="8" t="s">
        <v>867</v>
      </c>
      <c r="F327" s="8" t="s">
        <v>868</v>
      </c>
      <c r="G327" s="8" t="s">
        <v>869</v>
      </c>
      <c r="H327" s="8" t="s">
        <v>30</v>
      </c>
      <c r="I327" s="8" t="s">
        <v>870</v>
      </c>
      <c r="J327" s="8" t="s">
        <v>475</v>
      </c>
      <c r="K327" s="8" t="s">
        <v>94</v>
      </c>
      <c r="L327" s="24">
        <v>40</v>
      </c>
      <c r="M327" s="25">
        <v>110</v>
      </c>
      <c r="N327" s="26">
        <f t="shared" si="12"/>
        <v>4400</v>
      </c>
      <c r="O327" s="8" t="s">
        <v>91</v>
      </c>
      <c r="P327" s="8" t="s">
        <v>1</v>
      </c>
      <c r="Q327" s="24">
        <f>L327/5</f>
        <v>8</v>
      </c>
    </row>
    <row r="328" spans="1:17" ht="34.5" customHeight="1" x14ac:dyDescent="0.25">
      <c r="B328" s="13">
        <f t="shared" si="13"/>
        <v>321</v>
      </c>
      <c r="C328" s="23">
        <v>45747</v>
      </c>
      <c r="D328" s="8" t="s">
        <v>28</v>
      </c>
      <c r="E328" s="8" t="s">
        <v>867</v>
      </c>
      <c r="F328" s="8" t="s">
        <v>868</v>
      </c>
      <c r="G328" s="8" t="s">
        <v>869</v>
      </c>
      <c r="H328" s="8" t="s">
        <v>30</v>
      </c>
      <c r="I328" s="8" t="s">
        <v>870</v>
      </c>
      <c r="J328" s="8" t="s">
        <v>475</v>
      </c>
      <c r="K328" s="8" t="s">
        <v>92</v>
      </c>
      <c r="L328" s="24">
        <v>480</v>
      </c>
      <c r="M328" s="25">
        <v>0.8</v>
      </c>
      <c r="N328" s="26">
        <f t="shared" ref="N328:N340" si="14">+L328*M328</f>
        <v>384</v>
      </c>
      <c r="O328" s="8" t="s">
        <v>91</v>
      </c>
      <c r="P328" s="8" t="s">
        <v>1</v>
      </c>
      <c r="Q328" s="24">
        <f>L328/60</f>
        <v>8</v>
      </c>
    </row>
    <row r="329" spans="1:17" ht="34.5" customHeight="1" x14ac:dyDescent="0.25">
      <c r="B329" s="13">
        <f t="shared" si="13"/>
        <v>322</v>
      </c>
      <c r="C329" s="23">
        <v>45747</v>
      </c>
      <c r="D329" s="8" t="s">
        <v>28</v>
      </c>
      <c r="E329" s="8" t="s">
        <v>867</v>
      </c>
      <c r="F329" s="8" t="s">
        <v>871</v>
      </c>
      <c r="G329" s="8" t="s">
        <v>872</v>
      </c>
      <c r="H329" s="8" t="s">
        <v>652</v>
      </c>
      <c r="I329" s="8" t="s">
        <v>873</v>
      </c>
      <c r="J329" s="8" t="s">
        <v>480</v>
      </c>
      <c r="K329" s="8" t="s">
        <v>95</v>
      </c>
      <c r="L329" s="24">
        <v>600</v>
      </c>
      <c r="M329" s="25">
        <v>120</v>
      </c>
      <c r="N329" s="26">
        <f t="shared" si="14"/>
        <v>72000</v>
      </c>
      <c r="O329" s="8" t="s">
        <v>91</v>
      </c>
      <c r="P329" s="8" t="s">
        <v>1</v>
      </c>
      <c r="Q329" s="24">
        <f>L329/10</f>
        <v>60</v>
      </c>
    </row>
    <row r="330" spans="1:17" ht="34.5" customHeight="1" x14ac:dyDescent="0.25">
      <c r="B330" s="13">
        <f t="shared" ref="B330:B340" si="15">+B329+1</f>
        <v>323</v>
      </c>
      <c r="C330" s="23">
        <v>45747</v>
      </c>
      <c r="D330" s="8" t="s">
        <v>28</v>
      </c>
      <c r="E330" s="8" t="s">
        <v>867</v>
      </c>
      <c r="F330" s="8" t="s">
        <v>871</v>
      </c>
      <c r="G330" s="8" t="s">
        <v>872</v>
      </c>
      <c r="H330" s="8" t="s">
        <v>652</v>
      </c>
      <c r="I330" s="8" t="s">
        <v>873</v>
      </c>
      <c r="J330" s="8" t="s">
        <v>480</v>
      </c>
      <c r="K330" s="8" t="s">
        <v>94</v>
      </c>
      <c r="L330" s="24">
        <v>300</v>
      </c>
      <c r="M330" s="25">
        <v>110</v>
      </c>
      <c r="N330" s="26">
        <f t="shared" si="14"/>
        <v>33000</v>
      </c>
      <c r="O330" s="8" t="s">
        <v>91</v>
      </c>
      <c r="P330" s="8" t="s">
        <v>1</v>
      </c>
      <c r="Q330" s="24">
        <f>L330/5</f>
        <v>60</v>
      </c>
    </row>
    <row r="331" spans="1:17" ht="34.5" customHeight="1" x14ac:dyDescent="0.25">
      <c r="B331" s="13">
        <f t="shared" si="15"/>
        <v>324</v>
      </c>
      <c r="C331" s="23">
        <v>45747</v>
      </c>
      <c r="D331" s="8" t="s">
        <v>28</v>
      </c>
      <c r="E331" s="8" t="s">
        <v>867</v>
      </c>
      <c r="F331" s="8" t="s">
        <v>871</v>
      </c>
      <c r="G331" s="8" t="s">
        <v>872</v>
      </c>
      <c r="H331" s="8" t="s">
        <v>652</v>
      </c>
      <c r="I331" s="8" t="s">
        <v>873</v>
      </c>
      <c r="J331" s="8" t="s">
        <v>480</v>
      </c>
      <c r="K331" s="8" t="s">
        <v>92</v>
      </c>
      <c r="L331" s="24">
        <v>3600</v>
      </c>
      <c r="M331" s="25">
        <v>0.8</v>
      </c>
      <c r="N331" s="26">
        <f t="shared" si="14"/>
        <v>2880</v>
      </c>
      <c r="O331" s="8" t="s">
        <v>91</v>
      </c>
      <c r="P331" s="8" t="s">
        <v>1</v>
      </c>
      <c r="Q331" s="24">
        <f>L331/60</f>
        <v>60</v>
      </c>
    </row>
    <row r="332" spans="1:17" x14ac:dyDescent="0.25">
      <c r="B332" s="13">
        <f t="shared" si="15"/>
        <v>325</v>
      </c>
      <c r="C332" s="23">
        <v>45747</v>
      </c>
      <c r="D332" s="8" t="s">
        <v>9</v>
      </c>
      <c r="E332" s="8" t="s">
        <v>874</v>
      </c>
      <c r="F332" s="8" t="s">
        <v>874</v>
      </c>
      <c r="G332" s="8" t="s">
        <v>875</v>
      </c>
      <c r="H332" s="8" t="s">
        <v>4</v>
      </c>
      <c r="I332" s="8" t="s">
        <v>876</v>
      </c>
      <c r="J332" s="8" t="s">
        <v>481</v>
      </c>
      <c r="K332" s="8" t="s">
        <v>75</v>
      </c>
      <c r="L332" s="24">
        <v>1000</v>
      </c>
      <c r="M332" s="25">
        <v>0</v>
      </c>
      <c r="N332" s="26">
        <f t="shared" si="14"/>
        <v>0</v>
      </c>
      <c r="O332" s="8" t="s">
        <v>123</v>
      </c>
      <c r="P332" s="8" t="s">
        <v>6</v>
      </c>
      <c r="Q332" s="24">
        <f>L332/2</f>
        <v>500</v>
      </c>
    </row>
    <row r="333" spans="1:17" ht="34.5" customHeight="1" x14ac:dyDescent="0.25">
      <c r="A333" s="27"/>
      <c r="B333" s="13">
        <f t="shared" si="15"/>
        <v>326</v>
      </c>
      <c r="C333" s="23">
        <v>45747</v>
      </c>
      <c r="D333" s="8" t="s">
        <v>9</v>
      </c>
      <c r="E333" s="8" t="s">
        <v>81</v>
      </c>
      <c r="F333" s="8" t="s">
        <v>877</v>
      </c>
      <c r="G333" s="8" t="s">
        <v>878</v>
      </c>
      <c r="H333" s="8" t="s">
        <v>30</v>
      </c>
      <c r="I333" s="8" t="s">
        <v>879</v>
      </c>
      <c r="J333" s="8" t="s">
        <v>880</v>
      </c>
      <c r="K333" s="8" t="s">
        <v>144</v>
      </c>
      <c r="L333" s="9">
        <v>130</v>
      </c>
      <c r="M333" s="11">
        <v>176.7</v>
      </c>
      <c r="N333" s="10">
        <f t="shared" si="14"/>
        <v>22971</v>
      </c>
      <c r="O333" s="8" t="s">
        <v>143</v>
      </c>
      <c r="P333" s="8" t="s">
        <v>6</v>
      </c>
      <c r="Q333" s="9">
        <f>L333</f>
        <v>130</v>
      </c>
    </row>
    <row r="334" spans="1:17" ht="34.5" customHeight="1" x14ac:dyDescent="0.25">
      <c r="A334" s="27"/>
      <c r="B334" s="13">
        <f t="shared" si="15"/>
        <v>327</v>
      </c>
      <c r="C334" s="23">
        <v>45747</v>
      </c>
      <c r="D334" s="8" t="s">
        <v>9</v>
      </c>
      <c r="E334" s="8" t="s">
        <v>185</v>
      </c>
      <c r="F334" s="8" t="s">
        <v>881</v>
      </c>
      <c r="G334" s="8" t="s">
        <v>882</v>
      </c>
      <c r="H334" s="8" t="s">
        <v>30</v>
      </c>
      <c r="I334" s="8" t="s">
        <v>883</v>
      </c>
      <c r="J334" s="8" t="s">
        <v>884</v>
      </c>
      <c r="K334" s="8" t="s">
        <v>148</v>
      </c>
      <c r="L334" s="9">
        <v>100</v>
      </c>
      <c r="M334" s="11">
        <v>248</v>
      </c>
      <c r="N334" s="10">
        <f t="shared" si="14"/>
        <v>24800</v>
      </c>
      <c r="O334" s="8" t="s">
        <v>147</v>
      </c>
      <c r="P334" s="8" t="s">
        <v>6</v>
      </c>
      <c r="Q334" s="9">
        <f>L334</f>
        <v>100</v>
      </c>
    </row>
    <row r="335" spans="1:17" ht="34.5" customHeight="1" x14ac:dyDescent="0.25">
      <c r="A335" s="27"/>
      <c r="B335" s="13">
        <f t="shared" si="15"/>
        <v>328</v>
      </c>
      <c r="C335" s="23">
        <v>45747</v>
      </c>
      <c r="D335" s="8" t="s">
        <v>28</v>
      </c>
      <c r="E335" s="8" t="s">
        <v>861</v>
      </c>
      <c r="F335" s="8" t="s">
        <v>861</v>
      </c>
      <c r="G335" s="8" t="s">
        <v>862</v>
      </c>
      <c r="H335" s="8" t="s">
        <v>4</v>
      </c>
      <c r="I335" s="8" t="s">
        <v>863</v>
      </c>
      <c r="J335" s="8" t="s">
        <v>885</v>
      </c>
      <c r="K335" s="8" t="s">
        <v>148</v>
      </c>
      <c r="L335" s="9">
        <v>317</v>
      </c>
      <c r="M335" s="11">
        <v>248</v>
      </c>
      <c r="N335" s="10">
        <f t="shared" si="14"/>
        <v>78616</v>
      </c>
      <c r="O335" s="8" t="s">
        <v>147</v>
      </c>
      <c r="P335" s="8" t="s">
        <v>6</v>
      </c>
      <c r="Q335" s="9">
        <f>L335</f>
        <v>317</v>
      </c>
    </row>
    <row r="336" spans="1:17" ht="34.5" x14ac:dyDescent="0.25">
      <c r="B336" s="13">
        <f t="shared" si="15"/>
        <v>329</v>
      </c>
      <c r="C336" s="23">
        <v>45747</v>
      </c>
      <c r="D336" s="8" t="s">
        <v>9</v>
      </c>
      <c r="E336" s="8" t="s">
        <v>886</v>
      </c>
      <c r="F336" s="8" t="s">
        <v>887</v>
      </c>
      <c r="G336" s="8" t="s">
        <v>888</v>
      </c>
      <c r="H336" s="8" t="s">
        <v>30</v>
      </c>
      <c r="I336" s="8" t="s">
        <v>889</v>
      </c>
      <c r="J336" s="8" t="s">
        <v>890</v>
      </c>
      <c r="K336" s="8" t="s">
        <v>75</v>
      </c>
      <c r="L336" s="24">
        <v>162</v>
      </c>
      <c r="M336" s="25">
        <v>0</v>
      </c>
      <c r="N336" s="26">
        <f t="shared" si="14"/>
        <v>0</v>
      </c>
      <c r="O336" s="8" t="s">
        <v>123</v>
      </c>
      <c r="P336" s="8" t="s">
        <v>6</v>
      </c>
      <c r="Q336" s="24">
        <f>L336/2</f>
        <v>81</v>
      </c>
    </row>
    <row r="337" spans="1:17" ht="34.5" x14ac:dyDescent="0.25">
      <c r="B337" s="13">
        <f t="shared" si="15"/>
        <v>330</v>
      </c>
      <c r="C337" s="23">
        <v>45747</v>
      </c>
      <c r="D337" s="8" t="s">
        <v>9</v>
      </c>
      <c r="E337" s="8" t="s">
        <v>886</v>
      </c>
      <c r="F337" s="8" t="s">
        <v>891</v>
      </c>
      <c r="G337" s="8" t="s">
        <v>892</v>
      </c>
      <c r="H337" s="8" t="s">
        <v>30</v>
      </c>
      <c r="I337" s="8" t="s">
        <v>893</v>
      </c>
      <c r="J337" s="8" t="s">
        <v>894</v>
      </c>
      <c r="K337" s="8" t="s">
        <v>75</v>
      </c>
      <c r="L337" s="24">
        <v>81</v>
      </c>
      <c r="M337" s="25">
        <v>0</v>
      </c>
      <c r="N337" s="26">
        <f t="shared" si="14"/>
        <v>0</v>
      </c>
      <c r="O337" s="8" t="s">
        <v>123</v>
      </c>
      <c r="P337" s="8" t="s">
        <v>6</v>
      </c>
      <c r="Q337" s="24">
        <f>L337/2</f>
        <v>40.5</v>
      </c>
    </row>
    <row r="338" spans="1:17" s="2" customFormat="1" ht="34.5" customHeight="1" x14ac:dyDescent="0.25">
      <c r="B338" s="13">
        <f t="shared" si="15"/>
        <v>331</v>
      </c>
      <c r="C338" s="12">
        <v>45743</v>
      </c>
      <c r="D338" s="8" t="s">
        <v>9</v>
      </c>
      <c r="E338" s="8" t="s">
        <v>185</v>
      </c>
      <c r="F338" s="8" t="s">
        <v>895</v>
      </c>
      <c r="G338" s="8" t="s">
        <v>896</v>
      </c>
      <c r="H338" s="8" t="s">
        <v>30</v>
      </c>
      <c r="I338" s="8" t="s">
        <v>897</v>
      </c>
      <c r="J338" s="8" t="s">
        <v>428</v>
      </c>
      <c r="K338" s="8" t="s">
        <v>898</v>
      </c>
      <c r="L338" s="9">
        <v>300</v>
      </c>
      <c r="M338" s="11">
        <v>53</v>
      </c>
      <c r="N338" s="10">
        <f t="shared" si="14"/>
        <v>15900</v>
      </c>
      <c r="O338" s="8" t="s">
        <v>899</v>
      </c>
      <c r="P338" s="8" t="s">
        <v>0</v>
      </c>
      <c r="Q338" s="9">
        <f>+L338</f>
        <v>300</v>
      </c>
    </row>
    <row r="339" spans="1:17" ht="34.5" customHeight="1" x14ac:dyDescent="0.25">
      <c r="A339" s="27"/>
      <c r="B339" s="13">
        <f t="shared" si="15"/>
        <v>332</v>
      </c>
      <c r="C339" s="23">
        <v>45747</v>
      </c>
      <c r="D339" s="8" t="s">
        <v>28</v>
      </c>
      <c r="E339" s="8" t="s">
        <v>867</v>
      </c>
      <c r="F339" s="8" t="s">
        <v>867</v>
      </c>
      <c r="G339" s="8" t="s">
        <v>900</v>
      </c>
      <c r="H339" s="8" t="s">
        <v>4</v>
      </c>
      <c r="I339" s="8" t="s">
        <v>901</v>
      </c>
      <c r="J339" s="8" t="s">
        <v>438</v>
      </c>
      <c r="K339" s="8" t="s">
        <v>80</v>
      </c>
      <c r="L339" s="24">
        <v>306</v>
      </c>
      <c r="M339" s="25">
        <v>205</v>
      </c>
      <c r="N339" s="26">
        <f t="shared" si="14"/>
        <v>62730</v>
      </c>
      <c r="O339" s="8" t="s">
        <v>79</v>
      </c>
      <c r="P339" s="8" t="s">
        <v>0</v>
      </c>
      <c r="Q339" s="24">
        <v>158</v>
      </c>
    </row>
    <row r="340" spans="1:17" ht="34.5" customHeight="1" x14ac:dyDescent="0.25">
      <c r="A340" s="27"/>
      <c r="B340" s="13">
        <f t="shared" si="15"/>
        <v>333</v>
      </c>
      <c r="C340" s="23">
        <v>45747</v>
      </c>
      <c r="D340" s="8" t="s">
        <v>28</v>
      </c>
      <c r="E340" s="8" t="s">
        <v>867</v>
      </c>
      <c r="F340" s="8" t="s">
        <v>867</v>
      </c>
      <c r="G340" s="8" t="s">
        <v>900</v>
      </c>
      <c r="H340" s="8" t="s">
        <v>4</v>
      </c>
      <c r="I340" s="8" t="s">
        <v>901</v>
      </c>
      <c r="J340" s="8" t="s">
        <v>438</v>
      </c>
      <c r="K340" s="8" t="s">
        <v>409</v>
      </c>
      <c r="L340" s="24">
        <v>475</v>
      </c>
      <c r="M340" s="25">
        <v>355</v>
      </c>
      <c r="N340" s="26">
        <f t="shared" si="14"/>
        <v>168625</v>
      </c>
      <c r="O340" s="8" t="s">
        <v>79</v>
      </c>
      <c r="P340" s="8" t="s">
        <v>0</v>
      </c>
      <c r="Q340" s="24">
        <f>L340/10</f>
        <v>47.5</v>
      </c>
    </row>
  </sheetData>
  <sheetProtection selectLockedCells="1" selectUnlockedCells="1"/>
  <autoFilter ref="B7:Q142" xr:uid="{C4A97B9C-C42D-4F6E-9273-C72DF2B30CC6}"/>
  <mergeCells count="6">
    <mergeCell ref="B6:C6"/>
    <mergeCell ref="D1:M1"/>
    <mergeCell ref="D2:M2"/>
    <mergeCell ref="D3:M3"/>
    <mergeCell ref="D4:M4"/>
    <mergeCell ref="D5:M5"/>
  </mergeCells>
  <conditionalFormatting sqref="Q338">
    <cfRule type="expression" dxfId="0" priority="1">
      <formula>#REF!&gt;0</formula>
    </cfRule>
  </conditionalFormatting>
  <printOptions horizontalCentered="1"/>
  <pageMargins left="0.25" right="0.25" top="0.75" bottom="0.75" header="0.3" footer="0.3"/>
  <pageSetup paperSize="14" scale="42" fitToHeight="0" orientation="landscape" r:id="rId1"/>
  <rowBreaks count="2" manualBreakCount="2">
    <brk id="94" min="1" max="16" man="1"/>
    <brk id="123" min="1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RESUMEN NUMERAL 7</vt:lpstr>
      <vt:lpstr>NUMERAL 7</vt:lpstr>
      <vt:lpstr>'NUMERAL 7'!Área_de_impresión</vt:lpstr>
      <vt:lpstr>'NUMERAL 7'!Títulos_a_imprimir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LICENCIA 28 FODES</dc:creator>
  <cp:lastModifiedBy>Informacion Publica</cp:lastModifiedBy>
  <cp:lastPrinted>2025-04-10T17:22:20Z</cp:lastPrinted>
  <dcterms:created xsi:type="dcterms:W3CDTF">2024-04-04T21:31:16Z</dcterms:created>
  <dcterms:modified xsi:type="dcterms:W3CDTF">2025-04-10T21:13:53Z</dcterms:modified>
</cp:coreProperties>
</file>